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C:\Users\khanh\OneDrive\Desktop\Luu Desktop\ĐGTĐ NĐ quản lý mỹ phẩm\"/>
    </mc:Choice>
  </mc:AlternateContent>
  <xr:revisionPtr revIDLastSave="0" documentId="13_ncr:1_{20B7816B-871A-4688-BB66-717E73DE6F94}" xr6:coauthVersionLast="47" xr6:coauthVersionMax="47" xr10:uidLastSave="{00000000-0000-0000-0000-000000000000}"/>
  <bookViews>
    <workbookView xWindow="-108" yWindow="-108" windowWidth="23256" windowHeight="12456" xr2:uid="{00000000-000D-0000-FFFF-FFFF00000000}"/>
  </bookViews>
  <sheets>
    <sheet name="TÍNH TOÁN CHI PHÍ" sheetId="3"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1" i="3" l="1"/>
  <c r="K52" i="3"/>
  <c r="J52" i="3"/>
  <c r="D50" i="3"/>
  <c r="E50" i="3"/>
  <c r="F50" i="3"/>
  <c r="G50" i="3"/>
  <c r="H50" i="3"/>
  <c r="I50" i="3"/>
  <c r="J50" i="3"/>
  <c r="K50" i="3"/>
  <c r="E51" i="3"/>
  <c r="F51" i="3"/>
  <c r="G51" i="3"/>
  <c r="H51" i="3"/>
  <c r="I51" i="3"/>
  <c r="E52" i="3"/>
  <c r="F52" i="3"/>
  <c r="G52" i="3"/>
  <c r="H52" i="3"/>
  <c r="I52" i="3"/>
  <c r="K47" i="3"/>
  <c r="J47" i="3"/>
  <c r="J38" i="3"/>
  <c r="K38" i="3" s="1"/>
  <c r="J25" i="3" l="1"/>
  <c r="K25" i="3" s="1"/>
  <c r="L16" i="3"/>
  <c r="J16" i="3"/>
  <c r="K16" i="3" s="1"/>
  <c r="B15" i="3"/>
  <c r="B14" i="3"/>
  <c r="B13" i="3"/>
  <c r="J43" i="3"/>
  <c r="K43" i="3" s="1"/>
  <c r="J41" i="3"/>
  <c r="K41" i="3" s="1"/>
  <c r="D39" i="3"/>
  <c r="E39" i="3"/>
  <c r="F39" i="3"/>
  <c r="G39" i="3"/>
  <c r="H39" i="3"/>
  <c r="L39" i="3"/>
  <c r="D40" i="3"/>
  <c r="J40" i="3" s="1"/>
  <c r="K40" i="3" s="1"/>
  <c r="E40" i="3"/>
  <c r="F40" i="3"/>
  <c r="G40" i="3"/>
  <c r="H40" i="3"/>
  <c r="L40" i="3"/>
  <c r="C37" i="3"/>
  <c r="D37" i="3"/>
  <c r="E37" i="3"/>
  <c r="F37" i="3"/>
  <c r="G37" i="3"/>
  <c r="H37" i="3"/>
  <c r="I37" i="3"/>
  <c r="L37" i="3"/>
  <c r="C38" i="3"/>
  <c r="E38" i="3"/>
  <c r="F38" i="3"/>
  <c r="H38" i="3"/>
  <c r="I38" i="3"/>
  <c r="L38" i="3"/>
  <c r="J27" i="3"/>
  <c r="K27" i="3"/>
  <c r="J21" i="3"/>
  <c r="K21" i="3" s="1"/>
  <c r="J17" i="3"/>
  <c r="K17" i="3" s="1"/>
  <c r="J18" i="3"/>
  <c r="K18" i="3" s="1"/>
  <c r="J39" i="3" l="1"/>
  <c r="K39" i="3" s="1"/>
  <c r="J28" i="3"/>
  <c r="K28" i="3" s="1"/>
  <c r="J14" i="3"/>
  <c r="K14" i="3"/>
  <c r="J15" i="3"/>
  <c r="K15" i="3"/>
  <c r="J13" i="3"/>
  <c r="K13" i="3" l="1"/>
  <c r="K37" i="3" s="1"/>
  <c r="J37" i="3"/>
  <c r="K31" i="3"/>
  <c r="K83" i="3" s="1"/>
  <c r="K54" i="3"/>
  <c r="K84" i="3" s="1"/>
  <c r="L86" i="3" l="1"/>
  <c r="K85" i="3"/>
  <c r="L85" i="3" s="1"/>
</calcChain>
</file>

<file path=xl/sharedStrings.xml><?xml version="1.0" encoding="utf-8"?>
<sst xmlns="http://schemas.openxmlformats.org/spreadsheetml/2006/main" count="91" uniqueCount="51">
  <si>
    <t>STT</t>
  </si>
  <si>
    <t>TỔNG</t>
  </si>
  <si>
    <t>Chuẩn bị hồ sơ</t>
  </si>
  <si>
    <t>Phí</t>
  </si>
  <si>
    <t>Lệ phí</t>
  </si>
  <si>
    <t>Khác</t>
  </si>
  <si>
    <t>Nộp hồ sơ</t>
  </si>
  <si>
    <t>Trực tiếp</t>
  </si>
  <si>
    <t>Nhận kết quả</t>
  </si>
  <si>
    <t>I.</t>
  </si>
  <si>
    <t>II.</t>
  </si>
  <si>
    <t>CHI PHÍ TUÂN THỦ THỦ TỤC HÀNH CHÍNH</t>
  </si>
  <si>
    <t>III.</t>
  </si>
  <si>
    <t>1.1</t>
  </si>
  <si>
    <t>Các công việc 
khi thực hiện TTHC</t>
  </si>
  <si>
    <t>Số lượng đối tượng tuân thủ/01 năm</t>
  </si>
  <si>
    <t>Các hoạt động/ cách thức thực hiện cụ thể</t>
  </si>
  <si>
    <t>Số lần thực hiện/ 01 năm</t>
  </si>
  <si>
    <t>Bưu điện</t>
  </si>
  <si>
    <t>Internet</t>
  </si>
  <si>
    <t>Nộp phí, lệ phí, chi phí khác</t>
  </si>
  <si>
    <t>Chi phí khác</t>
  </si>
  <si>
    <t>3.3</t>
  </si>
  <si>
    <t>3.2</t>
  </si>
  <si>
    <t>3.1</t>
  </si>
  <si>
    <t xml:space="preserve">SO SÁNH CHI PHÍ </t>
  </si>
  <si>
    <r>
      <t xml:space="preserve">Thời gian thực hiện </t>
    </r>
    <r>
      <rPr>
        <sz val="12"/>
        <color indexed="8"/>
        <rFont val="Times New Roman"/>
        <family val="1"/>
      </rPr>
      <t>(giờ)</t>
    </r>
  </si>
  <si>
    <r>
      <rPr>
        <b/>
        <sz val="12"/>
        <color indexed="8"/>
        <rFont val="Times New Roman"/>
        <family val="1"/>
      </rPr>
      <t>Mức TNBQ/ 01 giờ làm việc</t>
    </r>
    <r>
      <rPr>
        <sz val="12"/>
        <color indexed="8"/>
        <rFont val="Times New Roman"/>
        <family val="1"/>
      </rPr>
      <t xml:space="preserve"> (đồng)</t>
    </r>
  </si>
  <si>
    <r>
      <t xml:space="preserve">Mức chi phí thuê tư vấn, dịch vụ </t>
    </r>
    <r>
      <rPr>
        <sz val="12"/>
        <color indexed="8"/>
        <rFont val="Times New Roman"/>
        <family val="1"/>
      </rPr>
      <t>(đồng)</t>
    </r>
  </si>
  <si>
    <r>
      <t xml:space="preserve">Mức phí, lệ phí, chi phí khác </t>
    </r>
    <r>
      <rPr>
        <sz val="12"/>
        <color indexed="8"/>
        <rFont val="Times New Roman"/>
        <family val="1"/>
      </rPr>
      <t>(đồng)</t>
    </r>
  </si>
  <si>
    <r>
      <t xml:space="preserve">Chi phí thực hiện TTHC </t>
    </r>
    <r>
      <rPr>
        <sz val="12"/>
        <color indexed="8"/>
        <rFont val="Times New Roman"/>
        <family val="1"/>
      </rPr>
      <t>(đồng)</t>
    </r>
  </si>
  <si>
    <r>
      <t xml:space="preserve">Tổng chi phí thực hiện TTHC/
01 năm </t>
    </r>
    <r>
      <rPr>
        <sz val="12"/>
        <color indexed="8"/>
        <rFont val="Times New Roman"/>
        <family val="1"/>
      </rPr>
      <t>(đồng)</t>
    </r>
  </si>
  <si>
    <r>
      <rPr>
        <b/>
        <sz val="12"/>
        <color indexed="8"/>
        <rFont val="Times New Roman"/>
        <family val="1"/>
      </rPr>
      <t>Công việc khác</t>
    </r>
    <r>
      <rPr>
        <sz val="12"/>
        <color indexed="8"/>
        <rFont val="Times New Roman"/>
        <family val="1"/>
      </rPr>
      <t xml:space="preserve"> (nếu có)</t>
    </r>
  </si>
  <si>
    <t>Cước phí chuyển phát</t>
  </si>
  <si>
    <t>BIỂU MẪU TÍNH CHI PHÍ TUÂN THỦ THỦ TỤC HÀNH CHÍNH (BIỂU MẪU SỐ 04/ĐGTĐ-SCM)</t>
  </si>
  <si>
    <t>(Ban hành kèm theo Thông tư số 03 /2022/TT-BTP ngày 10 tháng 02 năm 2022 của Bộ trưởng Bộ Tư pháp)</t>
  </si>
  <si>
    <t>Biểu mẫu số 04/ĐGTĐ-SCM</t>
  </si>
  <si>
    <t xml:space="preserve">CHI PHÍ TUÂN THỦ TTHC HIỆN TẠI </t>
  </si>
  <si>
    <t>CHI PHÍ THỰC HIỆN TTHC SAU DỰ KIẾN SỬA ĐỔI, BỔ SUNG</t>
  </si>
  <si>
    <t>Ghi chú (chi phí tại mục phí, lệ phí, chi phí khác)</t>
  </si>
  <si>
    <t xml:space="preserve">Chi phí in văn bản </t>
  </si>
  <si>
    <t>Công việc khác (nếu có)</t>
  </si>
  <si>
    <t>Chuẩn bị, in văn bản</t>
  </si>
  <si>
    <t>Chuẩn bị, phục vụ việc kiểm tra, đánh giá của cơ quan có thẩm quyền (nếu có)</t>
  </si>
  <si>
    <r>
      <rPr>
        <b/>
        <sz val="12"/>
        <color indexed="8"/>
        <rFont val="Times New Roman"/>
        <family val="1"/>
      </rPr>
      <t>Chuẩn bị, phục vụ việc kiểm tra, đánh giá của cơ quan có thẩm quyền</t>
    </r>
    <r>
      <rPr>
        <sz val="12"/>
        <color indexed="8"/>
        <rFont val="Times New Roman"/>
        <family val="1"/>
      </rPr>
      <t xml:space="preserve"> (nếu có)</t>
    </r>
  </si>
  <si>
    <t>BỘ Y TẾ</t>
  </si>
  <si>
    <r>
      <t xml:space="preserve">TÊN THỦ TỤC HÀNH CHÍNH:  </t>
    </r>
    <r>
      <rPr>
        <b/>
        <sz val="13"/>
        <color indexed="8"/>
        <rFont val="Times New Roman"/>
        <family val="1"/>
      </rPr>
      <t xml:space="preserve">Thủ tục </t>
    </r>
    <r>
      <rPr>
        <b/>
        <sz val="12"/>
        <color indexed="8"/>
        <rFont val="Times New Roman"/>
        <family val="1"/>
      </rPr>
      <t>cấp Giấy chứng nhận đủ điều kiện sản xuất mỹ phẩm</t>
    </r>
  </si>
  <si>
    <t>Danh mục các mặt hàng đang sản xuất hoặc dự kiến sản xuất và tiêu chuẩn chất lượng của từng mặt hàng</t>
  </si>
  <si>
    <t>Chuẩn bị kiểm tra thực tế</t>
  </si>
  <si>
    <t>Đơn đề nghị cấp Giấy chứng nhận đủ điều kiện sản xuất mỹ phẩm</t>
  </si>
  <si>
    <t>Tài liệu về cơ sở vật chất, tài liệu chuyên môn kỹ thuật và nhân sự theo nguyên tắc, tiêu chuẩn CGMP.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</si>
</sst>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Red]0.0"/>
  </numFmts>
  <fonts count="17" x14ac:knownFonts="1">
    <font>
      <sz val="11"/>
      <color theme="1"/>
      <name val="Calibri"/>
      <family val="2"/>
      <scheme val="minor"/>
    </font>
    <font>
      <sz val="8"/>
      <name val="Calibri"/>
      <family val="2"/>
    </font>
    <font>
      <b/>
      <sz val="12"/>
      <color indexed="8"/>
      <name val="Times New Roman"/>
      <family val="1"/>
    </font>
    <font>
      <sz val="12"/>
      <color indexed="8"/>
      <name val="Times New Roman"/>
      <family val="1"/>
    </font>
    <font>
      <b/>
      <sz val="12"/>
      <name val="Times New Roman"/>
      <family val="1"/>
    </font>
    <font>
      <sz val="12"/>
      <name val="Times New Roman"/>
      <family val="1"/>
    </font>
    <font>
      <b/>
      <sz val="13"/>
      <color indexed="8"/>
      <name val="Times New Roman"/>
      <family val="1"/>
    </font>
    <font>
      <sz val="10"/>
      <color theme="1"/>
      <name val="Tahoma"/>
      <family val="2"/>
    </font>
    <font>
      <b/>
      <sz val="12"/>
      <color theme="1"/>
      <name val="Times New Roman"/>
      <family val="1"/>
    </font>
    <font>
      <b/>
      <sz val="13"/>
      <color theme="1"/>
      <name val="Times New Roman"/>
      <family val="1"/>
    </font>
    <font>
      <b/>
      <i/>
      <sz val="13"/>
      <color theme="1"/>
      <name val="Times New Roman"/>
      <family val="1"/>
    </font>
    <font>
      <i/>
      <sz val="12"/>
      <color theme="1"/>
      <name val="Times New Roman"/>
      <family val="1"/>
    </font>
    <font>
      <sz val="12"/>
      <color theme="1"/>
      <name val="Times New Roman"/>
      <family val="1"/>
    </font>
    <font>
      <sz val="12"/>
      <color theme="0"/>
      <name val="Times New Roman"/>
      <family val="1"/>
    </font>
    <font>
      <b/>
      <i/>
      <sz val="12"/>
      <color theme="1"/>
      <name val="Times New Roman"/>
      <family val="1"/>
    </font>
    <font>
      <b/>
      <sz val="14"/>
      <color theme="1"/>
      <name val="Times New Roman"/>
      <family val="1"/>
    </font>
    <font>
      <i/>
      <sz val="14"/>
      <color theme="1"/>
      <name val="Times New Roman"/>
      <family val="1"/>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72">
    <xf numFmtId="0" fontId="0" fillId="0" borderId="0" xfId="0"/>
    <xf numFmtId="0" fontId="7" fillId="0" borderId="0" xfId="0" applyFont="1" applyAlignment="1">
      <alignment vertical="center"/>
    </xf>
    <xf numFmtId="0" fontId="7" fillId="0" borderId="0" xfId="0" applyFont="1" applyAlignment="1">
      <alignment horizontal="center" vertical="center"/>
    </xf>
    <xf numFmtId="165" fontId="7" fillId="0" borderId="0" xfId="0" applyNumberFormat="1" applyFont="1" applyAlignment="1">
      <alignment vertical="center"/>
    </xf>
    <xf numFmtId="3" fontId="7" fillId="0" borderId="0" xfId="0" applyNumberFormat="1" applyFont="1" applyAlignment="1">
      <alignment vertical="center"/>
    </xf>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vertical="top" wrapText="1"/>
    </xf>
    <xf numFmtId="0" fontId="1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12" fillId="0" borderId="0" xfId="0" applyFont="1" applyAlignment="1">
      <alignment vertical="center"/>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165" fontId="2" fillId="0" borderId="2" xfId="0" applyNumberFormat="1" applyFont="1" applyBorder="1" applyAlignment="1" applyProtection="1">
      <alignment horizontal="center" vertical="center" wrapText="1"/>
      <protection locked="0"/>
    </xf>
    <xf numFmtId="3" fontId="3" fillId="0" borderId="2" xfId="0" applyNumberFormat="1" applyFont="1" applyBorder="1" applyAlignment="1" applyProtection="1">
      <alignment horizontal="center" vertical="center" wrapText="1"/>
      <protection locked="0"/>
    </xf>
    <xf numFmtId="4" fontId="2" fillId="0" borderId="3" xfId="0" applyNumberFormat="1" applyFont="1" applyBorder="1" applyAlignment="1" applyProtection="1">
      <alignment horizontal="center" vertical="center" wrapText="1"/>
      <protection locked="0"/>
    </xf>
    <xf numFmtId="0" fontId="2" fillId="0" borderId="4" xfId="0" quotePrefix="1" applyFont="1" applyBorder="1" applyAlignment="1" applyProtection="1">
      <alignment horizontal="center" vertical="center" wrapText="1"/>
      <protection locked="0"/>
    </xf>
    <xf numFmtId="0" fontId="2" fillId="0" borderId="5"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166" fontId="3" fillId="0" borderId="5" xfId="0" applyNumberFormat="1" applyFont="1" applyBorder="1" applyAlignment="1" applyProtection="1">
      <alignment horizontal="right" vertical="center" wrapText="1"/>
      <protection locked="0"/>
    </xf>
    <xf numFmtId="3" fontId="12" fillId="0" borderId="5" xfId="0" applyNumberFormat="1" applyFont="1" applyBorder="1" applyAlignment="1">
      <alignment vertical="center"/>
    </xf>
    <xf numFmtId="3" fontId="3" fillId="0" borderId="5" xfId="0" applyNumberFormat="1" applyFont="1" applyBorder="1" applyAlignment="1" applyProtection="1">
      <alignment horizontal="right" vertical="center" wrapText="1"/>
      <protection locked="0"/>
    </xf>
    <xf numFmtId="3" fontId="3" fillId="0" borderId="6" xfId="0" applyNumberFormat="1" applyFont="1" applyBorder="1" applyAlignment="1" applyProtection="1">
      <alignment horizontal="left" vertical="center" wrapText="1"/>
      <protection locked="0"/>
    </xf>
    <xf numFmtId="0" fontId="3" fillId="0" borderId="4" xfId="0" applyFont="1" applyBorder="1" applyAlignment="1" applyProtection="1">
      <alignment horizontal="center" vertical="center" wrapText="1"/>
      <protection locked="0"/>
    </xf>
    <xf numFmtId="166" fontId="5" fillId="0" borderId="5" xfId="0" applyNumberFormat="1" applyFont="1" applyBorder="1" applyAlignment="1" applyProtection="1">
      <alignment horizontal="right" vertical="center" wrapText="1"/>
      <protection locked="0" hidden="1"/>
    </xf>
    <xf numFmtId="0" fontId="3" fillId="0" borderId="4" xfId="0" quotePrefix="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166" fontId="2" fillId="0" borderId="8" xfId="0" applyNumberFormat="1" applyFont="1" applyBorder="1" applyAlignment="1" applyProtection="1">
      <alignment horizontal="right" vertical="center" wrapText="1"/>
      <protection locked="0"/>
    </xf>
    <xf numFmtId="3" fontId="2" fillId="0" borderId="8" xfId="0" applyNumberFormat="1" applyFont="1" applyBorder="1" applyAlignment="1" applyProtection="1">
      <alignment horizontal="right" vertical="center" wrapText="1"/>
      <protection locked="0"/>
    </xf>
    <xf numFmtId="3" fontId="2" fillId="0" borderId="9" xfId="0" applyNumberFormat="1" applyFont="1" applyBorder="1" applyAlignment="1" applyProtection="1">
      <alignment horizontal="right" vertical="center" wrapText="1"/>
      <protection locked="0"/>
    </xf>
    <xf numFmtId="0" fontId="12" fillId="0" borderId="0" xfId="0" applyFont="1" applyAlignment="1">
      <alignment horizontal="center" vertical="center"/>
    </xf>
    <xf numFmtId="165" fontId="12" fillId="0" borderId="0" xfId="0" applyNumberFormat="1" applyFont="1" applyAlignment="1">
      <alignment vertical="center"/>
    </xf>
    <xf numFmtId="3" fontId="12" fillId="0" borderId="0" xfId="0" applyNumberFormat="1" applyFont="1" applyAlignment="1">
      <alignment vertical="center"/>
    </xf>
    <xf numFmtId="0" fontId="3" fillId="0" borderId="0" xfId="0" applyFont="1"/>
    <xf numFmtId="0" fontId="13" fillId="0" borderId="0" xfId="0" applyFont="1"/>
    <xf numFmtId="164" fontId="13" fillId="0" borderId="0" xfId="0" applyNumberFormat="1" applyFont="1"/>
    <xf numFmtId="165" fontId="11" fillId="0" borderId="0" xfId="0" applyNumberFormat="1" applyFont="1" applyAlignment="1">
      <alignment vertical="center"/>
    </xf>
    <xf numFmtId="3" fontId="11" fillId="0" borderId="0" xfId="0" applyNumberFormat="1" applyFont="1" applyAlignment="1">
      <alignment vertical="center"/>
    </xf>
    <xf numFmtId="0" fontId="14" fillId="0" borderId="0" xfId="0" applyFont="1" applyAlignment="1">
      <alignment vertical="center"/>
    </xf>
    <xf numFmtId="3" fontId="13" fillId="0" borderId="0" xfId="0" applyNumberFormat="1" applyFont="1"/>
    <xf numFmtId="0" fontId="8" fillId="0" borderId="0" xfId="0" applyFont="1" applyAlignment="1">
      <alignment vertical="center"/>
    </xf>
    <xf numFmtId="3" fontId="8" fillId="0" borderId="0" xfId="0" applyNumberFormat="1" applyFont="1" applyAlignment="1">
      <alignment vertical="center"/>
    </xf>
    <xf numFmtId="10" fontId="8" fillId="0" borderId="0" xfId="0" applyNumberFormat="1" applyFont="1" applyAlignment="1">
      <alignment vertical="center"/>
    </xf>
    <xf numFmtId="0" fontId="12" fillId="0" borderId="0" xfId="0" applyFont="1"/>
    <xf numFmtId="166" fontId="4" fillId="0" borderId="5" xfId="0" applyNumberFormat="1" applyFont="1" applyBorder="1" applyAlignment="1" applyProtection="1">
      <alignment horizontal="right" vertical="center" wrapText="1"/>
      <protection locked="0" hidden="1"/>
    </xf>
    <xf numFmtId="3" fontId="8" fillId="0" borderId="5" xfId="0" applyNumberFormat="1" applyFont="1" applyBorder="1" applyAlignment="1">
      <alignment vertical="center"/>
    </xf>
    <xf numFmtId="3" fontId="2" fillId="0" borderId="5" xfId="0" applyNumberFormat="1" applyFont="1" applyBorder="1" applyAlignment="1" applyProtection="1">
      <alignment horizontal="right" vertical="center" wrapText="1"/>
      <protection locked="0"/>
    </xf>
    <xf numFmtId="0" fontId="4"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166" fontId="4" fillId="0" borderId="0" xfId="0" applyNumberFormat="1" applyFont="1" applyAlignment="1" applyProtection="1">
      <alignment horizontal="right" vertical="center" wrapText="1"/>
      <protection locked="0" hidden="1"/>
    </xf>
    <xf numFmtId="3" fontId="2" fillId="0" borderId="0" xfId="0" applyNumberFormat="1" applyFont="1" applyAlignment="1" applyProtection="1">
      <alignment horizontal="right" vertical="center" wrapText="1"/>
      <protection locked="0"/>
    </xf>
    <xf numFmtId="3" fontId="3" fillId="0" borderId="0" xfId="0" applyNumberFormat="1" applyFont="1" applyAlignment="1" applyProtection="1">
      <alignment horizontal="left"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left" vertical="center" wrapText="1"/>
      <protection locked="0"/>
    </xf>
    <xf numFmtId="166" fontId="5" fillId="0" borderId="5" xfId="0" quotePrefix="1" applyNumberFormat="1" applyFont="1" applyBorder="1" applyAlignment="1" applyProtection="1">
      <alignment horizontal="right" vertical="center" wrapText="1"/>
      <protection locked="0" hidden="1"/>
    </xf>
    <xf numFmtId="3" fontId="12" fillId="0" borderId="5" xfId="0" applyNumberFormat="1" applyFont="1" applyBorder="1" applyAlignment="1" applyProtection="1">
      <alignment horizontal="right" vertical="center" wrapText="1"/>
      <protection locked="0"/>
    </xf>
    <xf numFmtId="0" fontId="8" fillId="0" borderId="0" xfId="0" applyFont="1" applyAlignment="1">
      <alignment horizontal="center" vertical="center"/>
    </xf>
    <xf numFmtId="3" fontId="3" fillId="0" borderId="5" xfId="0" quotePrefix="1" applyNumberFormat="1" applyFont="1" applyBorder="1" applyAlignment="1" applyProtection="1">
      <alignment horizontal="left" vertical="center" wrapText="1"/>
      <protection locked="0"/>
    </xf>
    <xf numFmtId="0" fontId="15" fillId="0" borderId="0" xfId="0" applyFont="1" applyAlignment="1">
      <alignment horizontal="center"/>
    </xf>
    <xf numFmtId="0" fontId="9" fillId="0" borderId="0" xfId="0" applyFont="1" applyAlignment="1">
      <alignment horizontal="center"/>
    </xf>
    <xf numFmtId="0" fontId="16"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2"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16" fillId="0" borderId="0" xfId="0" applyFont="1" applyAlignment="1">
      <alignment horizontal="left" vertical="center" wrapText="1"/>
    </xf>
    <xf numFmtId="0" fontId="10" fillId="0" borderId="0" xfId="0" applyFont="1" applyAlignment="1">
      <alignment horizontal="center" vertical="top" wrapText="1"/>
    </xf>
    <xf numFmtId="0" fontId="9" fillId="0" borderId="0" xfId="0" applyFont="1" applyAlignment="1">
      <alignment horizontal="center" vertical="top" wrapText="1"/>
    </xf>
    <xf numFmtId="0" fontId="8" fillId="0" borderId="0" xfId="0" applyFont="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Times New Roman"/>
                <a:ea typeface="Times New Roman"/>
                <a:cs typeface="Times New Roman"/>
              </a:defRPr>
            </a:pPr>
            <a:r>
              <a:rPr lang="vi-VN" sz="1200" b="1" i="0" strike="noStrike">
                <a:solidFill>
                  <a:srgbClr val="000000"/>
                </a:solidFill>
                <a:latin typeface="Times New Roman"/>
                <a:cs typeface="Times New Roman"/>
              </a:rPr>
              <a:t>Chi phí tuân thủ TTHC hiện tại hoặc dự kiến ban hành mới và sau đơn giản hóa</a:t>
            </a:r>
          </a:p>
          <a:p>
            <a:pPr>
              <a:defRPr sz="1200" b="0" i="0" u="none" strike="noStrike" baseline="0">
                <a:solidFill>
                  <a:srgbClr val="000000"/>
                </a:solidFill>
                <a:latin typeface="Times New Roman"/>
                <a:ea typeface="Times New Roman"/>
                <a:cs typeface="Times New Roman"/>
              </a:defRPr>
            </a:pPr>
            <a:r>
              <a:rPr lang="vi-VN" sz="1200" b="1" i="0" strike="noStrike">
                <a:solidFill>
                  <a:srgbClr val="000000"/>
                </a:solidFill>
                <a:latin typeface="Times New Roman"/>
                <a:cs typeface="Times New Roman"/>
              </a:rPr>
              <a:t>hoặc dự kiến sửa đổi, bổ sung </a:t>
            </a:r>
          </a:p>
          <a:p>
            <a:pPr>
              <a:defRPr sz="1200" b="0" i="0" u="none" strike="noStrike" baseline="0">
                <a:solidFill>
                  <a:srgbClr val="000000"/>
                </a:solidFill>
                <a:latin typeface="Times New Roman"/>
                <a:ea typeface="Times New Roman"/>
                <a:cs typeface="Times New Roman"/>
              </a:defRPr>
            </a:pPr>
            <a:endParaRPr lang="vi-VN" sz="1200" b="1" i="0" strike="noStrike">
              <a:solidFill>
                <a:srgbClr val="000000"/>
              </a:solidFill>
              <a:latin typeface="Times New Roman"/>
              <a:cs typeface="Times New Roman"/>
            </a:endParaRPr>
          </a:p>
          <a:p>
            <a:pPr>
              <a:defRPr sz="1200" b="0" i="0" u="none" strike="noStrike" baseline="0">
                <a:solidFill>
                  <a:srgbClr val="000000"/>
                </a:solidFill>
                <a:latin typeface="Times New Roman"/>
                <a:ea typeface="Times New Roman"/>
                <a:cs typeface="Times New Roman"/>
              </a:defRPr>
            </a:pPr>
            <a:endParaRPr lang="vi-VN" sz="1200" b="1" i="0" strike="noStrike">
              <a:solidFill>
                <a:srgbClr val="000000"/>
              </a:solidFill>
              <a:latin typeface="Times New Roman"/>
              <a:cs typeface="Times New Roman"/>
            </a:endParaRPr>
          </a:p>
          <a:p>
            <a:pPr>
              <a:defRPr sz="1200" b="0" i="0" u="none" strike="noStrike" baseline="0">
                <a:solidFill>
                  <a:srgbClr val="000000"/>
                </a:solidFill>
                <a:latin typeface="Times New Roman"/>
                <a:ea typeface="Times New Roman"/>
                <a:cs typeface="Times New Roman"/>
              </a:defRPr>
            </a:pPr>
            <a:endParaRPr lang="vi-VN" sz="1200" b="1" i="0" strike="noStrike">
              <a:solidFill>
                <a:srgbClr val="000000"/>
              </a:solidFill>
              <a:latin typeface="Times New Roman"/>
              <a:cs typeface="Times New Roman"/>
            </a:endParaRPr>
          </a:p>
          <a:p>
            <a:pPr>
              <a:defRPr sz="1200" b="0" i="0" u="none" strike="noStrike" baseline="0">
                <a:solidFill>
                  <a:srgbClr val="000000"/>
                </a:solidFill>
                <a:latin typeface="Times New Roman"/>
                <a:ea typeface="Times New Roman"/>
                <a:cs typeface="Times New Roman"/>
              </a:defRPr>
            </a:pPr>
            <a:endParaRPr lang="vi-VN" sz="1200" b="1" i="0" strike="noStrike">
              <a:solidFill>
                <a:srgbClr val="000000"/>
              </a:solidFill>
              <a:latin typeface="Times New Roman"/>
              <a:cs typeface="Times New Roman"/>
            </a:endParaRPr>
          </a:p>
          <a:p>
            <a:pPr>
              <a:defRPr sz="1200" b="0" i="0" u="none" strike="noStrike" baseline="0">
                <a:solidFill>
                  <a:srgbClr val="000000"/>
                </a:solidFill>
                <a:latin typeface="Times New Roman"/>
                <a:ea typeface="Times New Roman"/>
                <a:cs typeface="Times New Roman"/>
              </a:defRPr>
            </a:pPr>
            <a:endParaRPr lang="vi-VN" sz="1200" b="1" i="0" strike="noStrike">
              <a:solidFill>
                <a:srgbClr val="000000"/>
              </a:solidFill>
              <a:latin typeface="Times New Roman"/>
              <a:cs typeface="Times New Roman"/>
            </a:endParaRPr>
          </a:p>
          <a:p>
            <a:pPr>
              <a:defRPr sz="1200" b="0" i="0" u="none" strike="noStrike" baseline="0">
                <a:solidFill>
                  <a:srgbClr val="000000"/>
                </a:solidFill>
                <a:latin typeface="Times New Roman"/>
                <a:ea typeface="Times New Roman"/>
                <a:cs typeface="Times New Roman"/>
              </a:defRPr>
            </a:pPr>
            <a:endParaRPr lang="vi-VN" sz="1200" b="1" i="0" strike="noStrike">
              <a:solidFill>
                <a:srgbClr val="000000"/>
              </a:solidFill>
              <a:latin typeface="Times New Roman"/>
              <a:cs typeface="Times New Roman"/>
            </a:endParaRPr>
          </a:p>
          <a:p>
            <a:pPr>
              <a:defRPr sz="1200" b="0" i="0" u="none" strike="noStrike" baseline="0">
                <a:solidFill>
                  <a:srgbClr val="000000"/>
                </a:solidFill>
                <a:latin typeface="Times New Roman"/>
                <a:ea typeface="Times New Roman"/>
                <a:cs typeface="Times New Roman"/>
              </a:defRPr>
            </a:pPr>
            <a:endParaRPr lang="vi-VN" sz="1200" b="1" i="0" strike="noStrike">
              <a:solidFill>
                <a:srgbClr val="000000"/>
              </a:solidFill>
              <a:latin typeface="Times New Roman"/>
              <a:cs typeface="Times New Roman"/>
            </a:endParaRPr>
          </a:p>
          <a:p>
            <a:pPr>
              <a:defRPr sz="1200" b="0" i="0" u="none" strike="noStrike" baseline="0">
                <a:solidFill>
                  <a:srgbClr val="000000"/>
                </a:solidFill>
                <a:latin typeface="Times New Roman"/>
                <a:ea typeface="Times New Roman"/>
                <a:cs typeface="Times New Roman"/>
              </a:defRPr>
            </a:pPr>
            <a:endParaRPr lang="vi-VN" sz="1200" b="1" i="0" strike="noStrike">
              <a:solidFill>
                <a:srgbClr val="000000"/>
              </a:solidFill>
              <a:latin typeface="Times New Roman"/>
              <a:cs typeface="Times New Roman"/>
            </a:endParaRPr>
          </a:p>
        </c:rich>
      </c:tx>
      <c:layout>
        <c:manualLayout>
          <c:xMode val="edge"/>
          <c:yMode val="edge"/>
          <c:x val="0.20098872177762517"/>
          <c:y val="3.1830185337262291E-2"/>
        </c:manualLayout>
      </c:layout>
      <c:overlay val="0"/>
      <c:spPr>
        <a:noFill/>
        <a:ln w="25400">
          <a:noFill/>
        </a:ln>
      </c:spPr>
    </c:title>
    <c:autoTitleDeleted val="0"/>
    <c:plotArea>
      <c:layout>
        <c:manualLayout>
          <c:layoutTarget val="inner"/>
          <c:xMode val="edge"/>
          <c:yMode val="edge"/>
          <c:x val="0.26095846569036868"/>
          <c:y val="0.16962025316455695"/>
          <c:w val="0.67991912740420268"/>
          <c:h val="0.59746835443037971"/>
        </c:manualLayout>
      </c:layout>
      <c:barChart>
        <c:barDir val="col"/>
        <c:grouping val="clustered"/>
        <c:varyColors val="0"/>
        <c:ser>
          <c:idx val="0"/>
          <c:order val="0"/>
          <c:tx>
            <c:v>Chi phí hiện tại</c:v>
          </c:tx>
          <c:spPr>
            <a:solidFill>
              <a:srgbClr val="FF0000"/>
            </a:solidFill>
            <a:ln w="12700">
              <a:solidFill>
                <a:srgbClr val="000000"/>
              </a:solidFill>
              <a:prstDash val="solid"/>
            </a:ln>
          </c:spPr>
          <c:invertIfNegative val="0"/>
          <c:dPt>
            <c:idx val="0"/>
            <c:invertIfNegative val="0"/>
            <c:bubble3D val="0"/>
            <c:spPr>
              <a:solidFill>
                <a:srgbClr val="FF0000"/>
              </a:solidFill>
              <a:ln w="25400">
                <a:noFill/>
              </a:ln>
            </c:spPr>
            <c:extLst>
              <c:ext xmlns:c16="http://schemas.microsoft.com/office/drawing/2014/chart" uri="{C3380CC4-5D6E-409C-BE32-E72D297353CC}">
                <c16:uniqueId val="{00000000-6A75-4E35-805D-09265AD87AD7}"/>
              </c:ext>
            </c:extLst>
          </c:dPt>
          <c:dLbls>
            <c:spPr>
              <a:noFill/>
              <a:ln w="25400">
                <a:solidFill>
                  <a:schemeClr val="accent1"/>
                </a:solid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'TÍNH TOÁN CHI PHÍ'!$K$54</c:f>
              <c:numCache>
                <c:formatCode>#,##0</c:formatCode>
                <c:ptCount val="1"/>
                <c:pt idx="0">
                  <c:v>1396250000</c:v>
                </c:pt>
              </c:numCache>
            </c:numRef>
          </c:cat>
          <c:val>
            <c:numRef>
              <c:f>'TÍNH TOÁN CHI PHÍ'!$K$31</c:f>
              <c:numCache>
                <c:formatCode>#,##0</c:formatCode>
                <c:ptCount val="1"/>
                <c:pt idx="0">
                  <c:v>1427950000</c:v>
                </c:pt>
              </c:numCache>
            </c:numRef>
          </c:val>
          <c:extLst>
            <c:ext xmlns:c16="http://schemas.microsoft.com/office/drawing/2014/chart" uri="{C3380CC4-5D6E-409C-BE32-E72D297353CC}">
              <c16:uniqueId val="{00000001-6A75-4E35-805D-09265AD87AD7}"/>
            </c:ext>
          </c:extLst>
        </c:ser>
        <c:ser>
          <c:idx val="1"/>
          <c:order val="1"/>
          <c:tx>
            <c:v>Chi phí sau ĐGH</c:v>
          </c:tx>
          <c:spPr>
            <a:solidFill>
              <a:srgbClr val="92D050"/>
            </a:solidFill>
            <a:ln w="12700">
              <a:solidFill>
                <a:srgbClr val="000000"/>
              </a:solidFill>
              <a:prstDash val="solid"/>
            </a:ln>
          </c:spPr>
          <c:invertIfNegative val="0"/>
          <c:dPt>
            <c:idx val="0"/>
            <c:invertIfNegative val="0"/>
            <c:bubble3D val="0"/>
            <c:spPr>
              <a:solidFill>
                <a:srgbClr val="92D050"/>
              </a:solidFill>
              <a:ln w="25400">
                <a:noFill/>
              </a:ln>
            </c:spPr>
            <c:extLst>
              <c:ext xmlns:c16="http://schemas.microsoft.com/office/drawing/2014/chart" uri="{C3380CC4-5D6E-409C-BE32-E72D297353CC}">
                <c16:uniqueId val="{00000002-6A75-4E35-805D-09265AD87AD7}"/>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'TÍNH TOÁN CHI PHÍ'!$K$54</c:f>
              <c:numCache>
                <c:formatCode>#,##0</c:formatCode>
                <c:ptCount val="1"/>
                <c:pt idx="0">
                  <c:v>1396250000</c:v>
                </c:pt>
              </c:numCache>
            </c:numRef>
          </c:cat>
          <c:val>
            <c:numRef>
              <c:f>'TÍNH TOÁN CHI PHÍ'!$K$54</c:f>
              <c:numCache>
                <c:formatCode>#,##0</c:formatCode>
                <c:ptCount val="1"/>
                <c:pt idx="0">
                  <c:v>1396250000</c:v>
                </c:pt>
              </c:numCache>
            </c:numRef>
          </c:val>
          <c:extLst>
            <c:ext xmlns:c16="http://schemas.microsoft.com/office/drawing/2014/chart" uri="{C3380CC4-5D6E-409C-BE32-E72D297353CC}">
              <c16:uniqueId val="{00000003-6A75-4E35-805D-09265AD87AD7}"/>
            </c:ext>
          </c:extLst>
        </c:ser>
        <c:dLbls>
          <c:showLegendKey val="0"/>
          <c:showVal val="0"/>
          <c:showCatName val="0"/>
          <c:showSerName val="0"/>
          <c:showPercent val="0"/>
          <c:showBubbleSize val="0"/>
        </c:dLbls>
        <c:gapWidth val="150"/>
        <c:axId val="96296960"/>
        <c:axId val="96298496"/>
      </c:barChart>
      <c:catAx>
        <c:axId val="96296960"/>
        <c:scaling>
          <c:orientation val="minMax"/>
        </c:scaling>
        <c:delete val="1"/>
        <c:axPos val="b"/>
        <c:numFmt formatCode="#,##0" sourceLinked="1"/>
        <c:majorTickMark val="out"/>
        <c:minorTickMark val="none"/>
        <c:tickLblPos val="nextTo"/>
        <c:crossAx val="96298496"/>
        <c:crosses val="autoZero"/>
        <c:auto val="1"/>
        <c:lblAlgn val="ctr"/>
        <c:lblOffset val="100"/>
        <c:noMultiLvlLbl val="0"/>
      </c:catAx>
      <c:valAx>
        <c:axId val="96298496"/>
        <c:scaling>
          <c:orientation val="minMax"/>
        </c:scaling>
        <c:delete val="0"/>
        <c:axPos val="l"/>
        <c:majorGridlines>
          <c:spPr>
            <a:ln w="3175">
              <a:solidFill>
                <a:srgbClr val="C0C0C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vi-VN"/>
          </a:p>
        </c:txPr>
        <c:crossAx val="96296960"/>
        <c:crosses val="autoZero"/>
        <c:crossBetween val="between"/>
      </c:valAx>
      <c:spPr>
        <a:noFill/>
        <a:ln w="25400">
          <a:noFill/>
        </a:ln>
      </c:spPr>
    </c:plotArea>
    <c:legend>
      <c:legendPos val="r"/>
      <c:layout>
        <c:manualLayout>
          <c:xMode val="edge"/>
          <c:yMode val="edge"/>
          <c:x val="0.19877695628758549"/>
          <c:y val="0.82278481012658233"/>
          <c:w val="0.12945986383858132"/>
          <c:h val="0.13164556962025317"/>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pitchFamily="18" charset="0"/>
          <a:ea typeface="Arial"/>
          <a:cs typeface="Times New Roman" pitchFamily="18" charset="0"/>
        </a:defRPr>
      </a:pPr>
      <a:endParaRPr lang="vi-VN"/>
    </a:p>
  </c:txPr>
  <c:printSettings>
    <c:headerFooter alignWithMargins="0"/>
    <c:pageMargins b="1" l="0.75000000000000044" r="0.750000000000000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vi-VN" sz="1200" b="1" i="0" strike="noStrike">
                <a:solidFill>
                  <a:srgbClr val="000000"/>
                </a:solidFill>
                <a:latin typeface="Times New Roman"/>
                <a:cs typeface="Times New Roman"/>
              </a:rPr>
              <a:t>Chi phí tuân thủ TTHC còn lại (màu </a:t>
            </a:r>
            <a:r>
              <a:rPr lang="vi-VN" sz="1200" b="1" i="0" strike="noStrike">
                <a:solidFill>
                  <a:srgbClr val="000000"/>
                </a:solidFill>
                <a:latin typeface="Cambria"/>
              </a:rPr>
              <a:t>đỏ</a:t>
            </a:r>
            <a:r>
              <a:rPr lang="vi-VN" sz="1200" b="1" i="0" strike="noStrike">
                <a:solidFill>
                  <a:srgbClr val="000000"/>
                </a:solidFill>
                <a:latin typeface="Times New Roman"/>
                <a:cs typeface="Times New Roman"/>
              </a:rPr>
              <a:t>) và Chi phí tuân thủ TTHC cắt giảm được (màu xanh) sau đơn giản hóa</a:t>
            </a:r>
            <a:r>
              <a:rPr lang="vi-VN" sz="1200" b="1" i="0" strike="noStrike">
                <a:solidFill>
                  <a:srgbClr val="000000"/>
                </a:solidFill>
                <a:latin typeface="Cambria"/>
              </a:rPr>
              <a:t> hoặc dự kiến sửa đổi, bổ sung</a:t>
            </a:r>
          </a:p>
        </c:rich>
      </c:tx>
      <c:layout>
        <c:manualLayout>
          <c:xMode val="edge"/>
          <c:yMode val="edge"/>
          <c:x val="0.10837439597979406"/>
          <c:y val="3.1999854184893553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33843051019219683"/>
          <c:y val="0.29655172413793102"/>
          <c:w val="0.32415934409975483"/>
          <c:h val="0.43448275862068964"/>
        </c:manualLayout>
      </c:layout>
      <c:pie3DChart>
        <c:varyColors val="1"/>
        <c:ser>
          <c:idx val="0"/>
          <c:order val="0"/>
          <c:tx>
            <c:strRef>
              <c:f>'TÍNH TOÁN CHI PHÍ'!$L$85:$L$86</c:f>
              <c:strCache>
                <c:ptCount val="2"/>
                <c:pt idx="0">
                  <c:v>2.2%</c:v>
                </c:pt>
                <c:pt idx="1">
                  <c:v>97.8%</c:v>
                </c:pt>
              </c:strCache>
            </c:strRef>
          </c:tx>
          <c:spPr>
            <a:solidFill>
              <a:srgbClr val="C00000"/>
            </a:solidFill>
            <a:ln w="12700">
              <a:solidFill>
                <a:srgbClr val="000000"/>
              </a:solidFill>
              <a:prstDash val="solid"/>
            </a:ln>
          </c:spPr>
          <c:explosion val="25"/>
          <c:dPt>
            <c:idx val="0"/>
            <c:bubble3D val="0"/>
            <c:spPr>
              <a:solidFill>
                <a:srgbClr val="00B050"/>
              </a:solidFill>
            </c:spPr>
            <c:extLst>
              <c:ext xmlns:c16="http://schemas.microsoft.com/office/drawing/2014/chart" uri="{C3380CC4-5D6E-409C-BE32-E72D297353CC}">
                <c16:uniqueId val="{00000000-3424-4C6E-9BA5-B35D21AF8AC8}"/>
              </c:ext>
            </c:extLst>
          </c:dPt>
          <c:dLbls>
            <c:numFmt formatCode="0.00%" sourceLinked="0"/>
            <c:spPr>
              <a:noFill/>
              <a:ln w="25400">
                <a:noFill/>
              </a:ln>
            </c:spPr>
            <c:txPr>
              <a:bodyPr/>
              <a:lstStyle/>
              <a:p>
                <a:pPr>
                  <a:defRPr sz="1050" b="0" i="1" u="none" strike="noStrike" baseline="0">
                    <a:solidFill>
                      <a:srgbClr val="000000"/>
                    </a:solidFill>
                    <a:latin typeface="Arial"/>
                    <a:ea typeface="Arial"/>
                    <a:cs typeface="Arial"/>
                  </a:defRPr>
                </a:pPr>
                <a:endParaRPr lang="vi-VN"/>
              </a:p>
            </c:txPr>
            <c:showLegendKey val="0"/>
            <c:showVal val="0"/>
            <c:showCatName val="0"/>
            <c:showSerName val="0"/>
            <c:showPercent val="1"/>
            <c:showBubbleSize val="0"/>
            <c:showLeaderLines val="1"/>
            <c:extLst>
              <c:ext xmlns:c15="http://schemas.microsoft.com/office/drawing/2012/chart" uri="{CE6537A1-D6FC-4f65-9D91-7224C49458BB}"/>
            </c:extLst>
          </c:dLbls>
          <c:val>
            <c:numRef>
              <c:f>'TÍNH TOÁN CHI PHÍ'!$L$85:$L$86</c:f>
              <c:numCache>
                <c:formatCode>0.0%</c:formatCode>
                <c:ptCount val="2"/>
                <c:pt idx="0">
                  <c:v>2.2199656850730068E-2</c:v>
                </c:pt>
                <c:pt idx="1">
                  <c:v>0.97780034314926989</c:v>
                </c:pt>
              </c:numCache>
            </c:numRef>
          </c:val>
          <c:extLst>
            <c:ext xmlns:c16="http://schemas.microsoft.com/office/drawing/2014/chart" uri="{C3380CC4-5D6E-409C-BE32-E72D297353CC}">
              <c16:uniqueId val="{00000001-3424-4C6E-9BA5-B35D21AF8AC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vi-VN"/>
    </a:p>
  </c:txPr>
  <c:printSettings>
    <c:headerFooter alignWithMargins="0"/>
    <c:pageMargins b="1" l="0.75000000000000044" r="0.75000000000000044" t="1" header="0.5" footer="0.5"/>
    <c:pageSetup paperSize="9"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55</xdr:row>
      <xdr:rowOff>0</xdr:rowOff>
    </xdr:from>
    <xdr:to>
      <xdr:col>10</xdr:col>
      <xdr:colOff>333375</xdr:colOff>
      <xdr:row>73</xdr:row>
      <xdr:rowOff>161925</xdr:rowOff>
    </xdr:to>
    <xdr:graphicFrame macro="">
      <xdr:nvGraphicFramePr>
        <xdr:cNvPr id="4050" name="Chart 4">
          <a:extLst>
            <a:ext uri="{FF2B5EF4-FFF2-40B4-BE49-F238E27FC236}">
              <a16:creationId xmlns:a16="http://schemas.microsoft.com/office/drawing/2014/main" id="{00000000-0008-0000-0000-0000D20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74</xdr:row>
      <xdr:rowOff>142875</xdr:rowOff>
    </xdr:from>
    <xdr:to>
      <xdr:col>10</xdr:col>
      <xdr:colOff>333375</xdr:colOff>
      <xdr:row>88</xdr:row>
      <xdr:rowOff>57150</xdr:rowOff>
    </xdr:to>
    <xdr:graphicFrame macro="">
      <xdr:nvGraphicFramePr>
        <xdr:cNvPr id="4051" name="Chart 11">
          <a:extLst>
            <a:ext uri="{FF2B5EF4-FFF2-40B4-BE49-F238E27FC236}">
              <a16:creationId xmlns:a16="http://schemas.microsoft.com/office/drawing/2014/main" id="{00000000-0008-0000-0000-0000D30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123825</xdr:colOff>
      <xdr:row>3</xdr:row>
      <xdr:rowOff>19050</xdr:rowOff>
    </xdr:from>
    <xdr:to>
      <xdr:col>6</xdr:col>
      <xdr:colOff>219075</xdr:colOff>
      <xdr:row>3</xdr:row>
      <xdr:rowOff>19050</xdr:rowOff>
    </xdr:to>
    <xdr:cxnSp macro="">
      <xdr:nvCxnSpPr>
        <xdr:cNvPr id="4052" name="AutoShape 26">
          <a:extLst>
            <a:ext uri="{FF2B5EF4-FFF2-40B4-BE49-F238E27FC236}">
              <a16:creationId xmlns:a16="http://schemas.microsoft.com/office/drawing/2014/main" id="{00000000-0008-0000-0000-0000D40F0000}"/>
            </a:ext>
          </a:extLst>
        </xdr:cNvPr>
        <xdr:cNvCxnSpPr>
          <a:cxnSpLocks noChangeShapeType="1"/>
        </xdr:cNvCxnSpPr>
      </xdr:nvCxnSpPr>
      <xdr:spPr bwMode="auto">
        <a:xfrm>
          <a:off x="4505325" y="638175"/>
          <a:ext cx="1971675" cy="0"/>
        </a:xfrm>
        <a:prstGeom prst="straightConnector1">
          <a:avLst/>
        </a:prstGeom>
        <a:noFill/>
        <a:ln w="9525">
          <a:solidFill>
            <a:srgbClr val="000000"/>
          </a:solidFill>
          <a:round/>
          <a:headEnd/>
          <a:tailEnd/>
        </a:ln>
      </xdr:spPr>
    </xdr:cxnSp>
    <xdr:clientData/>
  </xdr:twoCellAnchor>
  <xdr:twoCellAnchor>
    <xdr:from>
      <xdr:col>1</xdr:col>
      <xdr:colOff>1357593</xdr:colOff>
      <xdr:row>5</xdr:row>
      <xdr:rowOff>53788</xdr:rowOff>
    </xdr:from>
    <xdr:to>
      <xdr:col>2</xdr:col>
      <xdr:colOff>233083</xdr:colOff>
      <xdr:row>5</xdr:row>
      <xdr:rowOff>57150</xdr:rowOff>
    </xdr:to>
    <xdr:cxnSp macro="">
      <xdr:nvCxnSpPr>
        <xdr:cNvPr id="4053" name="AutoShape 144">
          <a:extLst>
            <a:ext uri="{FF2B5EF4-FFF2-40B4-BE49-F238E27FC236}">
              <a16:creationId xmlns:a16="http://schemas.microsoft.com/office/drawing/2014/main" id="{00000000-0008-0000-0000-0000D50F0000}"/>
            </a:ext>
          </a:extLst>
        </xdr:cNvPr>
        <xdr:cNvCxnSpPr>
          <a:cxnSpLocks noChangeShapeType="1"/>
        </xdr:cNvCxnSpPr>
      </xdr:nvCxnSpPr>
      <xdr:spPr bwMode="auto">
        <a:xfrm flipV="1">
          <a:off x="1913405" y="1021976"/>
          <a:ext cx="623607" cy="3362"/>
        </a:xfrm>
        <a:prstGeom prst="straightConnector1">
          <a:avLst/>
        </a:prstGeom>
        <a:noFill/>
        <a:ln w="9525">
          <a:solidFill>
            <a:srgbClr val="000000"/>
          </a:solidFill>
          <a:round/>
          <a:headEnd/>
          <a:tailEnd/>
        </a:ln>
      </xdr:spPr>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8c99d8f0a592e3db/Desktop/Luu%20Desktop/&#272;GT&#272;%20N&#272;%20qu&#7843;n%20l&#253;%20m&#7929;%20ph&#7849;m/anh%20Ng&#7885;c%20Anh/3.3.%20Bieu%20t&#237;nh%20chi%20ph&#237;%20tu&#226;n%20th&#7911;%20TTHC%20MP.xlsx" TargetMode="External"/><Relationship Id="rId1" Type="http://schemas.openxmlformats.org/officeDocument/2006/relationships/externalLinkPath" Target="anh%20Ng&#7885;c%20Anh/3.3.%20Bieu%20t&#237;nh%20chi%20ph&#237;%20tu&#226;n%20th&#7911;%20TTHC%20M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ấp phiếu công bố"/>
      <sheetName val="Thay đổi nội dung cb"/>
      <sheetName val="Cấp CFS"/>
      <sheetName val="Xác nhận đơn hàng nhập khẩu để "/>
      <sheetName val="Thu hồi MP"/>
      <sheetName val="Đánh giá CGMP "/>
      <sheetName val="Cấp đủ đk sx"/>
      <sheetName val="cấp lại đủ đk"/>
      <sheetName val="Điều chỉnh đủ dk SX "/>
      <sheetName val="Thu hồi GCN đủ đk"/>
      <sheetName val="Duy trì ĐKSX MP"/>
      <sheetName val="Duy trì CGMP"/>
    </sheetNames>
    <sheetDataSet>
      <sheetData sheetId="0"/>
      <sheetData sheetId="1" refreshError="1"/>
      <sheetData sheetId="2" refreshError="1"/>
      <sheetData sheetId="3" refreshError="1"/>
      <sheetData sheetId="4" refreshError="1"/>
      <sheetData sheetId="5" refreshError="1"/>
      <sheetData sheetId="6">
        <row r="11">
          <cell r="B11" t="str">
            <v>Đơn đề nghị cấp Giấy chứng nhận đủ điều kiện sản xuất mỹ phẩm theo mẫu số 02 quy định tại Phụ lục ban hành kèm theo Nghị định số 93/2016/NĐ-CP ngày 01/7/2016 của Chính phủ quy định về điều kiện sản xuất mỹ phẩm;</v>
          </cell>
        </row>
        <row r="12">
          <cell r="B12" t="str">
            <v>Sơ đồ mặt bằng và thiết kế của cơ sở sản xuất;</v>
          </cell>
        </row>
        <row r="13">
          <cell r="B13" t="str">
            <v>Danh mục thiết bị hiện có của cơ sở sản xuất</v>
          </cell>
        </row>
      </sheetData>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L205"/>
  <sheetViews>
    <sheetView tabSelected="1" topLeftCell="A51" zoomScale="94" zoomScaleNormal="94" zoomScaleSheetLayoutView="90" workbookViewId="0">
      <selection activeCell="K52" sqref="K52"/>
    </sheetView>
  </sheetViews>
  <sheetFormatPr defaultColWidth="9.109375" defaultRowHeight="20.100000000000001" customHeight="1" x14ac:dyDescent="0.3"/>
  <cols>
    <col min="1" max="1" width="8.109375" style="2" customWidth="1"/>
    <col min="2" max="2" width="25.44140625" style="1" customWidth="1"/>
    <col min="3" max="3" width="23.88671875" style="1" customWidth="1"/>
    <col min="4" max="4" width="7.44140625" style="3" customWidth="1"/>
    <col min="5" max="5" width="8.109375" style="4" customWidth="1"/>
    <col min="6" max="6" width="9" style="1" customWidth="1"/>
    <col min="7" max="7" width="14.33203125" style="1" customWidth="1"/>
    <col min="8" max="8" width="7.44140625" style="1" customWidth="1"/>
    <col min="9" max="9" width="8" style="1" customWidth="1"/>
    <col min="10" max="10" width="14.33203125" style="1" customWidth="1"/>
    <col min="11" max="11" width="15.6640625" style="1" customWidth="1"/>
    <col min="12" max="12" width="20.44140625" style="1" customWidth="1"/>
    <col min="13" max="16384" width="9.109375" style="1"/>
  </cols>
  <sheetData>
    <row r="1" spans="1:12" ht="9.75" customHeight="1" x14ac:dyDescent="0.3">
      <c r="B1" s="61"/>
      <c r="C1" s="61"/>
      <c r="D1" s="61"/>
      <c r="E1" s="61"/>
      <c r="F1" s="61"/>
      <c r="G1" s="61"/>
      <c r="H1" s="61"/>
      <c r="I1" s="61"/>
      <c r="J1" s="61"/>
      <c r="K1" s="61"/>
    </row>
    <row r="2" spans="1:12" ht="20.100000000000001" customHeight="1" x14ac:dyDescent="0.3">
      <c r="B2" s="62" t="s">
        <v>34</v>
      </c>
      <c r="C2" s="62"/>
      <c r="D2" s="62"/>
      <c r="E2" s="62"/>
      <c r="F2" s="62"/>
      <c r="G2" s="62"/>
      <c r="H2" s="62"/>
      <c r="I2" s="62"/>
      <c r="J2" s="62"/>
      <c r="K2" s="62"/>
    </row>
    <row r="3" spans="1:12" ht="20.100000000000001" customHeight="1" x14ac:dyDescent="0.35">
      <c r="B3" s="63" t="s">
        <v>35</v>
      </c>
      <c r="C3" s="63"/>
      <c r="D3" s="63"/>
      <c r="E3" s="63"/>
      <c r="F3" s="63"/>
      <c r="G3" s="63"/>
      <c r="H3" s="63"/>
      <c r="I3" s="63"/>
      <c r="J3" s="63"/>
      <c r="K3" s="63"/>
    </row>
    <row r="4" spans="1:12" ht="13.5" customHeight="1" x14ac:dyDescent="0.3">
      <c r="B4" s="5"/>
    </row>
    <row r="5" spans="1:12" ht="13.5" customHeight="1" x14ac:dyDescent="0.3">
      <c r="B5" s="70" t="s">
        <v>45</v>
      </c>
      <c r="C5" s="70"/>
      <c r="I5" s="69" t="s">
        <v>36</v>
      </c>
      <c r="J5" s="69"/>
      <c r="K5" s="69"/>
      <c r="L5" s="7"/>
    </row>
    <row r="6" spans="1:12" ht="12.75" customHeight="1" x14ac:dyDescent="0.3">
      <c r="B6" s="70"/>
      <c r="C6" s="70"/>
      <c r="I6" s="69"/>
      <c r="J6" s="69"/>
      <c r="K6" s="69"/>
      <c r="L6" s="7"/>
    </row>
    <row r="7" spans="1:12" ht="13.5" hidden="1" customHeight="1" x14ac:dyDescent="0.3">
      <c r="B7" s="6"/>
      <c r="C7"/>
    </row>
    <row r="8" spans="1:12" ht="20.100000000000001" customHeight="1" x14ac:dyDescent="0.3">
      <c r="B8" s="62" t="s">
        <v>11</v>
      </c>
      <c r="C8" s="62"/>
      <c r="D8" s="62"/>
      <c r="E8" s="62"/>
      <c r="F8" s="62"/>
      <c r="G8" s="62"/>
      <c r="H8" s="62"/>
      <c r="I8" s="62"/>
      <c r="J8" s="62"/>
      <c r="K8" s="62"/>
    </row>
    <row r="9" spans="1:12" s="11" customFormat="1" ht="23.25" customHeight="1" x14ac:dyDescent="0.3">
      <c r="A9" s="9"/>
      <c r="B9" s="64" t="s">
        <v>46</v>
      </c>
      <c r="C9" s="64"/>
      <c r="D9" s="64"/>
      <c r="E9" s="64"/>
      <c r="F9" s="64"/>
      <c r="G9" s="64"/>
      <c r="H9" s="64"/>
      <c r="I9" s="64"/>
      <c r="J9" s="64"/>
      <c r="K9" s="64"/>
      <c r="L9" s="10"/>
    </row>
    <row r="10" spans="1:12" s="11" customFormat="1" ht="27.75" customHeight="1" thickBot="1" x14ac:dyDescent="0.35">
      <c r="A10" s="9" t="s">
        <v>9</v>
      </c>
      <c r="B10" s="65" t="s">
        <v>37</v>
      </c>
      <c r="C10" s="65"/>
      <c r="D10" s="65"/>
      <c r="E10" s="65"/>
      <c r="F10" s="65"/>
      <c r="G10" s="65"/>
      <c r="H10" s="65"/>
      <c r="I10" s="65"/>
      <c r="J10" s="65"/>
      <c r="K10" s="65"/>
      <c r="L10" s="10"/>
    </row>
    <row r="11" spans="1:12" s="11" customFormat="1" ht="109.2" x14ac:dyDescent="0.3">
      <c r="A11" s="12" t="s">
        <v>0</v>
      </c>
      <c r="B11" s="13" t="s">
        <v>14</v>
      </c>
      <c r="C11" s="13" t="s">
        <v>16</v>
      </c>
      <c r="D11" s="14" t="s">
        <v>26</v>
      </c>
      <c r="E11" s="15" t="s">
        <v>27</v>
      </c>
      <c r="F11" s="16" t="s">
        <v>28</v>
      </c>
      <c r="G11" s="14" t="s">
        <v>29</v>
      </c>
      <c r="H11" s="14" t="s">
        <v>17</v>
      </c>
      <c r="I11" s="14" t="s">
        <v>15</v>
      </c>
      <c r="J11" s="14" t="s">
        <v>30</v>
      </c>
      <c r="K11" s="14" t="s">
        <v>31</v>
      </c>
      <c r="L11" s="14" t="s">
        <v>39</v>
      </c>
    </row>
    <row r="12" spans="1:12" s="11" customFormat="1" ht="18" customHeight="1" x14ac:dyDescent="0.3">
      <c r="A12" s="17">
        <v>1</v>
      </c>
      <c r="B12" s="18" t="s">
        <v>2</v>
      </c>
      <c r="C12" s="19"/>
      <c r="D12" s="20"/>
      <c r="E12" s="21"/>
      <c r="F12" s="22"/>
      <c r="G12" s="22"/>
      <c r="H12" s="22"/>
      <c r="I12" s="22"/>
      <c r="J12" s="22"/>
      <c r="K12" s="22"/>
      <c r="L12" s="23"/>
    </row>
    <row r="13" spans="1:12" s="11" customFormat="1" ht="153.6" customHeight="1" x14ac:dyDescent="0.3">
      <c r="A13" s="55" t="s">
        <v>13</v>
      </c>
      <c r="B13" s="56" t="str">
        <f>'[1]Cấp đủ đk sx'!$B$11</f>
        <v>Đơn đề nghị cấp Giấy chứng nhận đủ điều kiện sản xuất mỹ phẩm theo mẫu số 02 quy định tại Phụ lục ban hành kèm theo Nghị định số 93/2016/NĐ-CP ngày 01/7/2016 của Chính phủ quy định về điều kiện sản xuất mỹ phẩm;</v>
      </c>
      <c r="C13" s="19" t="s">
        <v>42</v>
      </c>
      <c r="D13" s="25">
        <v>1</v>
      </c>
      <c r="E13" s="21">
        <v>50500</v>
      </c>
      <c r="F13" s="22"/>
      <c r="G13" s="22">
        <v>2000</v>
      </c>
      <c r="H13" s="22">
        <v>1</v>
      </c>
      <c r="I13" s="58">
        <v>200</v>
      </c>
      <c r="J13" s="22">
        <f>D13*E13+G13</f>
        <v>52500</v>
      </c>
      <c r="K13" s="22">
        <f>J13*I13</f>
        <v>10500000</v>
      </c>
      <c r="L13" s="23" t="s">
        <v>40</v>
      </c>
    </row>
    <row r="14" spans="1:12" s="11" customFormat="1" ht="52.8" customHeight="1" x14ac:dyDescent="0.3">
      <c r="A14" s="26">
        <v>1.2</v>
      </c>
      <c r="B14" s="19" t="str">
        <f>'[1]Cấp đủ đk sx'!$B$12</f>
        <v>Sơ đồ mặt bằng và thiết kế của cơ sở sản xuất;</v>
      </c>
      <c r="C14" s="19" t="s">
        <v>42</v>
      </c>
      <c r="D14" s="25">
        <v>4</v>
      </c>
      <c r="E14" s="21">
        <v>50500</v>
      </c>
      <c r="F14" s="22"/>
      <c r="G14" s="22">
        <v>10000</v>
      </c>
      <c r="H14" s="22">
        <v>1</v>
      </c>
      <c r="I14" s="22">
        <v>200</v>
      </c>
      <c r="J14" s="22">
        <f>D14*E14+G14</f>
        <v>212000</v>
      </c>
      <c r="K14" s="22">
        <f>J14*I14</f>
        <v>42400000</v>
      </c>
      <c r="L14" s="23" t="s">
        <v>40</v>
      </c>
    </row>
    <row r="15" spans="1:12" s="11" customFormat="1" ht="42" customHeight="1" x14ac:dyDescent="0.3">
      <c r="A15" s="24">
        <v>1.3</v>
      </c>
      <c r="B15" s="19" t="str">
        <f>'[1]Cấp đủ đk sx'!$B$13</f>
        <v>Danh mục thiết bị hiện có của cơ sở sản xuất</v>
      </c>
      <c r="C15" s="19" t="s">
        <v>42</v>
      </c>
      <c r="D15" s="25">
        <v>1</v>
      </c>
      <c r="E15" s="21">
        <v>50500</v>
      </c>
      <c r="F15" s="22"/>
      <c r="G15" s="22">
        <v>2000</v>
      </c>
      <c r="H15" s="22">
        <v>1</v>
      </c>
      <c r="I15" s="22">
        <v>200</v>
      </c>
      <c r="J15" s="22">
        <f>D15*E15+G15</f>
        <v>52500</v>
      </c>
      <c r="K15" s="22">
        <f>J15*I15</f>
        <v>10500000</v>
      </c>
      <c r="L15" s="23"/>
    </row>
    <row r="16" spans="1:12" s="11" customFormat="1" ht="79.2" customHeight="1" x14ac:dyDescent="0.3">
      <c r="A16" s="24">
        <v>1.4</v>
      </c>
      <c r="B16" s="19" t="s">
        <v>47</v>
      </c>
      <c r="C16" s="19" t="s">
        <v>42</v>
      </c>
      <c r="D16" s="25">
        <v>5</v>
      </c>
      <c r="E16" s="21">
        <v>50500</v>
      </c>
      <c r="F16" s="22"/>
      <c r="G16" s="22">
        <v>10000</v>
      </c>
      <c r="H16" s="22">
        <v>1</v>
      </c>
      <c r="I16" s="22">
        <v>200</v>
      </c>
      <c r="J16" s="22">
        <f>D16*E16+G16</f>
        <v>262500</v>
      </c>
      <c r="K16" s="22">
        <f>J16*I16</f>
        <v>52500000</v>
      </c>
      <c r="L16" s="23" t="str">
        <f>$L$14</f>
        <v xml:space="preserve">Chi phí in văn bản </v>
      </c>
    </row>
    <row r="17" spans="1:12" s="11" customFormat="1" ht="25.5" customHeight="1" x14ac:dyDescent="0.3">
      <c r="A17" s="26">
        <v>2</v>
      </c>
      <c r="B17" s="18" t="s">
        <v>6</v>
      </c>
      <c r="C17" s="19" t="s">
        <v>7</v>
      </c>
      <c r="D17" s="25">
        <v>2</v>
      </c>
      <c r="E17" s="21">
        <v>50500</v>
      </c>
      <c r="F17" s="22"/>
      <c r="G17" s="22"/>
      <c r="H17" s="22"/>
      <c r="I17" s="22">
        <v>100</v>
      </c>
      <c r="J17" s="22">
        <f t="shared" ref="J17:J27" si="0">D17*E17+G17</f>
        <v>101000</v>
      </c>
      <c r="K17" s="22">
        <f t="shared" ref="K17:K27" si="1">J17*I17</f>
        <v>10100000</v>
      </c>
      <c r="L17" s="23"/>
    </row>
    <row r="18" spans="1:12" s="11" customFormat="1" ht="32.25" customHeight="1" x14ac:dyDescent="0.3">
      <c r="A18" s="26"/>
      <c r="B18" s="18"/>
      <c r="C18" s="19" t="s">
        <v>18</v>
      </c>
      <c r="D18" s="25">
        <v>1</v>
      </c>
      <c r="E18" s="21">
        <v>50500</v>
      </c>
      <c r="F18" s="22"/>
      <c r="G18" s="22">
        <v>30000</v>
      </c>
      <c r="H18" s="22">
        <v>1</v>
      </c>
      <c r="I18" s="22">
        <v>100</v>
      </c>
      <c r="J18" s="22">
        <f t="shared" si="0"/>
        <v>80500</v>
      </c>
      <c r="K18" s="22">
        <f t="shared" si="1"/>
        <v>8050000</v>
      </c>
      <c r="L18" s="23" t="s">
        <v>33</v>
      </c>
    </row>
    <row r="19" spans="1:12" s="11" customFormat="1" ht="24" customHeight="1" x14ac:dyDescent="0.3">
      <c r="A19" s="26"/>
      <c r="B19" s="18"/>
      <c r="C19" s="19" t="s">
        <v>19</v>
      </c>
      <c r="D19" s="25"/>
      <c r="E19" s="21"/>
      <c r="F19" s="22"/>
      <c r="G19" s="22"/>
      <c r="H19" s="22"/>
      <c r="I19" s="22"/>
      <c r="J19" s="22"/>
      <c r="K19" s="22"/>
      <c r="L19" s="23"/>
    </row>
    <row r="20" spans="1:12" s="11" customFormat="1" ht="34.5" customHeight="1" x14ac:dyDescent="0.3">
      <c r="A20" s="26">
        <v>3</v>
      </c>
      <c r="B20" s="18" t="s">
        <v>20</v>
      </c>
      <c r="C20" s="19"/>
      <c r="D20" s="25"/>
      <c r="E20" s="21"/>
      <c r="F20" s="22"/>
      <c r="G20" s="22"/>
      <c r="H20" s="22"/>
      <c r="I20" s="22"/>
      <c r="J20" s="22"/>
      <c r="K20" s="22"/>
      <c r="L20" s="23"/>
    </row>
    <row r="21" spans="1:12" s="11" customFormat="1" ht="18" customHeight="1" x14ac:dyDescent="0.3">
      <c r="A21" s="26" t="s">
        <v>24</v>
      </c>
      <c r="B21" s="19" t="s">
        <v>3</v>
      </c>
      <c r="C21" s="19"/>
      <c r="D21" s="25"/>
      <c r="E21" s="21"/>
      <c r="F21" s="22"/>
      <c r="G21" s="22">
        <v>6000000</v>
      </c>
      <c r="H21" s="22">
        <v>1</v>
      </c>
      <c r="I21" s="22">
        <v>200</v>
      </c>
      <c r="J21" s="22">
        <f t="shared" si="0"/>
        <v>6000000</v>
      </c>
      <c r="K21" s="22">
        <f t="shared" si="1"/>
        <v>1200000000</v>
      </c>
      <c r="L21" s="23"/>
    </row>
    <row r="22" spans="1:12" s="11" customFormat="1" ht="18" customHeight="1" x14ac:dyDescent="0.3">
      <c r="A22" s="26" t="s">
        <v>23</v>
      </c>
      <c r="B22" s="19" t="s">
        <v>4</v>
      </c>
      <c r="C22" s="19"/>
      <c r="D22" s="25"/>
      <c r="E22" s="21"/>
      <c r="F22" s="22"/>
      <c r="G22" s="22"/>
      <c r="H22" s="22"/>
      <c r="I22" s="22"/>
      <c r="J22" s="22"/>
      <c r="K22" s="22"/>
      <c r="L22" s="23"/>
    </row>
    <row r="23" spans="1:12" s="11" customFormat="1" ht="18" customHeight="1" x14ac:dyDescent="0.3">
      <c r="A23" s="26" t="s">
        <v>22</v>
      </c>
      <c r="B23" s="19" t="s">
        <v>21</v>
      </c>
      <c r="C23" s="19"/>
      <c r="D23" s="25"/>
      <c r="E23" s="21"/>
      <c r="F23" s="22"/>
      <c r="G23" s="22"/>
      <c r="H23" s="22"/>
      <c r="I23" s="22"/>
      <c r="J23" s="22"/>
      <c r="K23" s="22"/>
      <c r="L23" s="23"/>
    </row>
    <row r="24" spans="1:12" s="11" customFormat="1" ht="75" customHeight="1" x14ac:dyDescent="0.3">
      <c r="A24" s="26">
        <v>4</v>
      </c>
      <c r="B24" s="18" t="s">
        <v>43</v>
      </c>
      <c r="C24" s="19"/>
      <c r="D24" s="25"/>
      <c r="E24" s="21"/>
      <c r="F24" s="22"/>
      <c r="G24" s="22"/>
      <c r="H24" s="22"/>
      <c r="I24" s="22"/>
      <c r="J24" s="22"/>
      <c r="K24" s="22"/>
      <c r="L24" s="23"/>
    </row>
    <row r="25" spans="1:12" s="11" customFormat="1" ht="18" customHeight="1" x14ac:dyDescent="0.3">
      <c r="A25" s="26"/>
      <c r="B25" s="18"/>
      <c r="C25" s="19" t="s">
        <v>48</v>
      </c>
      <c r="D25" s="25">
        <v>8</v>
      </c>
      <c r="E25" s="21">
        <v>50500</v>
      </c>
      <c r="F25" s="22"/>
      <c r="G25" s="22"/>
      <c r="H25" s="22">
        <v>1</v>
      </c>
      <c r="I25" s="22">
        <v>200</v>
      </c>
      <c r="J25" s="22">
        <f t="shared" si="0"/>
        <v>404000</v>
      </c>
      <c r="K25" s="22">
        <f t="shared" si="1"/>
        <v>80800000</v>
      </c>
      <c r="L25" s="23"/>
    </row>
    <row r="26" spans="1:12" s="11" customFormat="1" ht="24" customHeight="1" x14ac:dyDescent="0.3">
      <c r="A26" s="28">
        <v>5</v>
      </c>
      <c r="B26" s="18" t="s">
        <v>41</v>
      </c>
      <c r="C26" s="19"/>
      <c r="D26" s="25"/>
      <c r="E26" s="21"/>
      <c r="F26" s="22"/>
      <c r="G26" s="22"/>
      <c r="H26" s="22"/>
      <c r="I26" s="22"/>
      <c r="J26" s="22"/>
      <c r="K26" s="22"/>
      <c r="L26" s="23"/>
    </row>
    <row r="27" spans="1:12" s="11" customFormat="1" ht="23.25" customHeight="1" x14ac:dyDescent="0.3">
      <c r="A27" s="28">
        <v>6</v>
      </c>
      <c r="B27" s="18" t="s">
        <v>8</v>
      </c>
      <c r="C27" s="19" t="s">
        <v>7</v>
      </c>
      <c r="D27" s="25">
        <v>2</v>
      </c>
      <c r="E27" s="21">
        <v>50500</v>
      </c>
      <c r="F27" s="22"/>
      <c r="G27" s="22"/>
      <c r="H27" s="22">
        <v>1</v>
      </c>
      <c r="I27" s="22">
        <v>100</v>
      </c>
      <c r="J27" s="22">
        <f t="shared" si="0"/>
        <v>101000</v>
      </c>
      <c r="K27" s="22">
        <f t="shared" si="1"/>
        <v>10100000</v>
      </c>
      <c r="L27" s="23"/>
    </row>
    <row r="28" spans="1:12" s="11" customFormat="1" ht="31.5" customHeight="1" x14ac:dyDescent="0.3">
      <c r="A28" s="27"/>
      <c r="B28" s="19"/>
      <c r="C28" s="19" t="s">
        <v>18</v>
      </c>
      <c r="D28" s="25">
        <v>0</v>
      </c>
      <c r="E28" s="21">
        <v>50500</v>
      </c>
      <c r="F28" s="22"/>
      <c r="G28" s="22">
        <v>30000</v>
      </c>
      <c r="H28" s="22">
        <v>1</v>
      </c>
      <c r="I28" s="22">
        <v>100</v>
      </c>
      <c r="J28" s="22">
        <f>D28*E28+G28</f>
        <v>30000</v>
      </c>
      <c r="K28" s="22">
        <f>J28*I28</f>
        <v>3000000</v>
      </c>
      <c r="L28" s="23" t="s">
        <v>33</v>
      </c>
    </row>
    <row r="29" spans="1:12" s="11" customFormat="1" ht="21.75" customHeight="1" x14ac:dyDescent="0.3">
      <c r="A29" s="27"/>
      <c r="B29" s="19"/>
      <c r="C29" s="19" t="s">
        <v>19</v>
      </c>
      <c r="D29" s="25"/>
      <c r="E29" s="21"/>
      <c r="F29" s="22"/>
      <c r="G29" s="22"/>
      <c r="H29" s="22"/>
      <c r="I29" s="22"/>
      <c r="J29" s="22"/>
      <c r="K29" s="22"/>
      <c r="L29" s="23"/>
    </row>
    <row r="30" spans="1:12" s="11" customFormat="1" ht="23.25" customHeight="1" x14ac:dyDescent="0.3">
      <c r="A30" s="27"/>
      <c r="B30" s="19"/>
      <c r="C30" s="19" t="s">
        <v>5</v>
      </c>
      <c r="D30" s="25"/>
      <c r="E30" s="21"/>
      <c r="F30" s="22"/>
      <c r="G30" s="22"/>
      <c r="H30" s="22"/>
      <c r="I30" s="22"/>
      <c r="J30" s="22"/>
      <c r="K30" s="22"/>
      <c r="L30" s="23"/>
    </row>
    <row r="31" spans="1:12" s="11" customFormat="1" ht="27.75" customHeight="1" x14ac:dyDescent="0.3">
      <c r="A31" s="27"/>
      <c r="B31" s="18" t="s">
        <v>1</v>
      </c>
      <c r="C31" s="18"/>
      <c r="D31" s="47"/>
      <c r="E31" s="48"/>
      <c r="F31" s="49"/>
      <c r="G31" s="49"/>
      <c r="H31" s="49"/>
      <c r="I31" s="49"/>
      <c r="J31" s="49"/>
      <c r="K31" s="49">
        <f>SUM(K13:K30)</f>
        <v>1427950000</v>
      </c>
      <c r="L31" s="23"/>
    </row>
    <row r="32" spans="1:12" s="11" customFormat="1" ht="18.75" customHeight="1" x14ac:dyDescent="0.3">
      <c r="A32" s="50"/>
      <c r="B32" s="51"/>
      <c r="C32" s="51"/>
      <c r="D32" s="52"/>
      <c r="E32" s="44"/>
      <c r="F32" s="53"/>
      <c r="G32" s="53"/>
      <c r="H32" s="53"/>
      <c r="I32" s="53"/>
      <c r="J32" s="53"/>
      <c r="K32" s="53"/>
      <c r="L32" s="54"/>
    </row>
    <row r="33" spans="1:12" s="11" customFormat="1" ht="27.75" customHeight="1" thickBot="1" x14ac:dyDescent="0.35">
      <c r="A33" s="59" t="s">
        <v>10</v>
      </c>
      <c r="B33" s="71" t="s">
        <v>38</v>
      </c>
      <c r="C33" s="71"/>
      <c r="D33" s="71"/>
      <c r="E33" s="71"/>
      <c r="F33" s="71"/>
      <c r="G33" s="71"/>
      <c r="H33" s="71"/>
      <c r="I33" s="71"/>
      <c r="J33" s="71"/>
      <c r="K33" s="71"/>
      <c r="L33" s="71"/>
    </row>
    <row r="34" spans="1:12" s="11" customFormat="1" ht="7.5" hidden="1" customHeight="1" thickBot="1" x14ac:dyDescent="0.35">
      <c r="A34" s="33"/>
      <c r="D34" s="34"/>
      <c r="E34" s="35"/>
    </row>
    <row r="35" spans="1:12" s="11" customFormat="1" ht="109.2" x14ac:dyDescent="0.3">
      <c r="A35" s="12" t="s">
        <v>0</v>
      </c>
      <c r="B35" s="13" t="s">
        <v>14</v>
      </c>
      <c r="C35" s="13" t="s">
        <v>16</v>
      </c>
      <c r="D35" s="14" t="s">
        <v>26</v>
      </c>
      <c r="E35" s="15" t="s">
        <v>27</v>
      </c>
      <c r="F35" s="16" t="s">
        <v>28</v>
      </c>
      <c r="G35" s="14" t="s">
        <v>29</v>
      </c>
      <c r="H35" s="14" t="s">
        <v>17</v>
      </c>
      <c r="I35" s="14" t="s">
        <v>15</v>
      </c>
      <c r="J35" s="14" t="s">
        <v>30</v>
      </c>
      <c r="K35" s="14" t="s">
        <v>31</v>
      </c>
      <c r="L35" s="14" t="s">
        <v>39</v>
      </c>
    </row>
    <row r="36" spans="1:12" s="11" customFormat="1" ht="20.100000000000001" customHeight="1" x14ac:dyDescent="0.3">
      <c r="A36" s="17">
        <v>1</v>
      </c>
      <c r="B36" s="18" t="s">
        <v>2</v>
      </c>
      <c r="C36" s="19"/>
      <c r="D36" s="20"/>
      <c r="E36" s="21"/>
      <c r="F36" s="22"/>
      <c r="G36" s="22"/>
      <c r="H36" s="22"/>
      <c r="I36" s="22"/>
      <c r="J36" s="22"/>
      <c r="K36" s="22"/>
      <c r="L36" s="23"/>
    </row>
    <row r="37" spans="1:12" s="11" customFormat="1" ht="58.2" customHeight="1" x14ac:dyDescent="0.3">
      <c r="A37" s="55" t="s">
        <v>13</v>
      </c>
      <c r="B37" s="56" t="s">
        <v>49</v>
      </c>
      <c r="C37" s="19" t="str">
        <f t="shared" ref="C37:L37" si="2">C13</f>
        <v>Chuẩn bị, in văn bản</v>
      </c>
      <c r="D37" s="25">
        <f t="shared" si="2"/>
        <v>1</v>
      </c>
      <c r="E37" s="21">
        <f t="shared" si="2"/>
        <v>50500</v>
      </c>
      <c r="F37" s="22">
        <f t="shared" si="2"/>
        <v>0</v>
      </c>
      <c r="G37" s="22">
        <f t="shared" si="2"/>
        <v>2000</v>
      </c>
      <c r="H37" s="22">
        <f t="shared" si="2"/>
        <v>1</v>
      </c>
      <c r="I37" s="58">
        <f t="shared" si="2"/>
        <v>200</v>
      </c>
      <c r="J37" s="60">
        <f t="shared" si="2"/>
        <v>52500</v>
      </c>
      <c r="K37" s="22">
        <f t="shared" si="2"/>
        <v>10500000</v>
      </c>
      <c r="L37" s="23" t="str">
        <f t="shared" si="2"/>
        <v xml:space="preserve">Chi phí in văn bản </v>
      </c>
    </row>
    <row r="38" spans="1:12" s="11" customFormat="1" ht="73.8" customHeight="1" x14ac:dyDescent="0.3">
      <c r="A38" s="26">
        <v>1.2</v>
      </c>
      <c r="B38" s="19" t="s">
        <v>50</v>
      </c>
      <c r="C38" s="19" t="str">
        <f>C14</f>
        <v>Chuẩn bị, in văn bản</v>
      </c>
      <c r="D38" s="25">
        <v>8</v>
      </c>
      <c r="E38" s="21">
        <f>E14</f>
        <v>50500</v>
      </c>
      <c r="F38" s="22">
        <f>F14</f>
        <v>0</v>
      </c>
      <c r="G38" s="22">
        <v>30000</v>
      </c>
      <c r="H38" s="22">
        <f>H14</f>
        <v>1</v>
      </c>
      <c r="I38" s="22">
        <f>I14</f>
        <v>200</v>
      </c>
      <c r="J38" s="60">
        <f>D38*E38+G38</f>
        <v>434000</v>
      </c>
      <c r="K38" s="22">
        <f>I38*J38</f>
        <v>86800000</v>
      </c>
      <c r="L38" s="23" t="str">
        <f>L14</f>
        <v xml:space="preserve">Chi phí in văn bản </v>
      </c>
    </row>
    <row r="39" spans="1:12" s="11" customFormat="1" ht="36.75" customHeight="1" x14ac:dyDescent="0.3">
      <c r="A39" s="17">
        <v>2</v>
      </c>
      <c r="B39" s="18" t="s">
        <v>6</v>
      </c>
      <c r="C39" s="19" t="s">
        <v>7</v>
      </c>
      <c r="D39" s="25">
        <f t="shared" ref="D39:H40" si="3">D17</f>
        <v>2</v>
      </c>
      <c r="E39" s="21">
        <f t="shared" si="3"/>
        <v>50500</v>
      </c>
      <c r="F39" s="22">
        <f t="shared" si="3"/>
        <v>0</v>
      </c>
      <c r="G39" s="22">
        <f t="shared" si="3"/>
        <v>0</v>
      </c>
      <c r="H39" s="22">
        <f t="shared" si="3"/>
        <v>0</v>
      </c>
      <c r="I39" s="22">
        <v>50</v>
      </c>
      <c r="J39" s="22">
        <f>D39*E39+G39</f>
        <v>101000</v>
      </c>
      <c r="K39" s="22">
        <f>J39*I39</f>
        <v>5050000</v>
      </c>
      <c r="L39" s="23">
        <f>L17</f>
        <v>0</v>
      </c>
    </row>
    <row r="40" spans="1:12" s="11" customFormat="1" ht="54.75" customHeight="1" x14ac:dyDescent="0.3">
      <c r="A40" s="26"/>
      <c r="B40" s="19"/>
      <c r="C40" s="19" t="s">
        <v>18</v>
      </c>
      <c r="D40" s="25">
        <f t="shared" si="3"/>
        <v>1</v>
      </c>
      <c r="E40" s="21">
        <f t="shared" si="3"/>
        <v>50500</v>
      </c>
      <c r="F40" s="22">
        <f t="shared" si="3"/>
        <v>0</v>
      </c>
      <c r="G40" s="22">
        <f t="shared" si="3"/>
        <v>30000</v>
      </c>
      <c r="H40" s="22">
        <f t="shared" si="3"/>
        <v>1</v>
      </c>
      <c r="I40" s="22">
        <v>50</v>
      </c>
      <c r="J40" s="22">
        <f t="shared" ref="J40:J47" si="4">D40*E40+G40</f>
        <v>80500</v>
      </c>
      <c r="K40" s="22">
        <f t="shared" ref="K40:K47" si="5">J40*I40</f>
        <v>4025000</v>
      </c>
      <c r="L40" s="23" t="str">
        <f>L18</f>
        <v>Cước phí chuyển phát</v>
      </c>
    </row>
    <row r="41" spans="1:12" s="11" customFormat="1" ht="20.100000000000001" customHeight="1" x14ac:dyDescent="0.3">
      <c r="A41" s="26"/>
      <c r="B41" s="19"/>
      <c r="C41" s="19" t="s">
        <v>19</v>
      </c>
      <c r="D41" s="57">
        <v>0.5</v>
      </c>
      <c r="E41" s="21">
        <v>50500</v>
      </c>
      <c r="F41" s="22">
        <v>0</v>
      </c>
      <c r="G41" s="22">
        <v>0</v>
      </c>
      <c r="H41" s="22">
        <v>1</v>
      </c>
      <c r="I41" s="22">
        <v>100</v>
      </c>
      <c r="J41" s="22">
        <f t="shared" si="4"/>
        <v>25250</v>
      </c>
      <c r="K41" s="22">
        <f t="shared" si="5"/>
        <v>2525000</v>
      </c>
      <c r="L41" s="23"/>
    </row>
    <row r="42" spans="1:12" s="11" customFormat="1" ht="31.2" x14ac:dyDescent="0.3">
      <c r="A42" s="17">
        <v>3</v>
      </c>
      <c r="B42" s="18" t="s">
        <v>20</v>
      </c>
      <c r="C42" s="19"/>
      <c r="D42" s="25"/>
      <c r="E42" s="21"/>
      <c r="F42" s="22"/>
      <c r="G42" s="22"/>
      <c r="H42" s="22"/>
      <c r="I42" s="22"/>
      <c r="J42" s="22"/>
      <c r="K42" s="22"/>
      <c r="L42" s="23"/>
    </row>
    <row r="43" spans="1:12" s="11" customFormat="1" ht="20.100000000000001" customHeight="1" x14ac:dyDescent="0.3">
      <c r="A43" s="24" t="s">
        <v>24</v>
      </c>
      <c r="B43" s="19" t="s">
        <v>3</v>
      </c>
      <c r="C43" s="19"/>
      <c r="D43" s="25"/>
      <c r="E43" s="21"/>
      <c r="F43" s="22"/>
      <c r="G43" s="22">
        <v>6000000</v>
      </c>
      <c r="H43" s="22">
        <v>1</v>
      </c>
      <c r="I43" s="22">
        <v>200</v>
      </c>
      <c r="J43" s="22">
        <f t="shared" si="4"/>
        <v>6000000</v>
      </c>
      <c r="K43" s="22">
        <f t="shared" si="5"/>
        <v>1200000000</v>
      </c>
      <c r="L43" s="23"/>
    </row>
    <row r="44" spans="1:12" s="11" customFormat="1" ht="20.100000000000001" customHeight="1" x14ac:dyDescent="0.3">
      <c r="A44" s="24" t="s">
        <v>23</v>
      </c>
      <c r="B44" s="19" t="s">
        <v>4</v>
      </c>
      <c r="C44" s="19"/>
      <c r="D44" s="25"/>
      <c r="E44" s="21"/>
      <c r="F44" s="22"/>
      <c r="G44" s="22"/>
      <c r="H44" s="22"/>
      <c r="I44" s="22"/>
      <c r="J44" s="22"/>
      <c r="K44" s="22"/>
      <c r="L44" s="23"/>
    </row>
    <row r="45" spans="1:12" s="11" customFormat="1" ht="20.100000000000001" customHeight="1" x14ac:dyDescent="0.3">
      <c r="A45" s="24" t="s">
        <v>22</v>
      </c>
      <c r="B45" s="19" t="s">
        <v>21</v>
      </c>
      <c r="C45" s="19"/>
      <c r="D45" s="25"/>
      <c r="E45" s="21"/>
      <c r="F45" s="22"/>
      <c r="G45" s="22"/>
      <c r="H45" s="22"/>
      <c r="I45" s="22"/>
      <c r="J45" s="22"/>
      <c r="K45" s="22"/>
      <c r="L45" s="23"/>
    </row>
    <row r="46" spans="1:12" s="11" customFormat="1" ht="62.4" x14ac:dyDescent="0.3">
      <c r="A46" s="26">
        <v>4</v>
      </c>
      <c r="B46" s="19" t="s">
        <v>44</v>
      </c>
      <c r="C46" s="19"/>
      <c r="D46" s="25"/>
      <c r="E46" s="21"/>
      <c r="F46" s="22"/>
      <c r="G46" s="22"/>
      <c r="H46" s="22"/>
      <c r="I46" s="22"/>
      <c r="J46" s="22"/>
      <c r="K46" s="22"/>
      <c r="L46" s="23"/>
    </row>
    <row r="47" spans="1:12" s="11" customFormat="1" ht="20.100000000000001" customHeight="1" x14ac:dyDescent="0.3">
      <c r="A47" s="26"/>
      <c r="C47" s="19" t="s">
        <v>48</v>
      </c>
      <c r="D47" s="25">
        <v>8</v>
      </c>
      <c r="E47" s="21">
        <v>50500</v>
      </c>
      <c r="F47" s="22">
        <v>0</v>
      </c>
      <c r="G47" s="22"/>
      <c r="H47" s="22">
        <v>1</v>
      </c>
      <c r="I47" s="22">
        <v>200</v>
      </c>
      <c r="J47" s="22">
        <f t="shared" si="4"/>
        <v>404000</v>
      </c>
      <c r="K47" s="22">
        <f t="shared" si="5"/>
        <v>80800000</v>
      </c>
      <c r="L47" s="23"/>
    </row>
    <row r="48" spans="1:12" s="11" customFormat="1" ht="20.100000000000001" customHeight="1" x14ac:dyDescent="0.3">
      <c r="A48" s="26"/>
      <c r="B48" s="19"/>
      <c r="C48" s="19"/>
      <c r="D48" s="25"/>
      <c r="E48" s="21"/>
      <c r="F48" s="22"/>
      <c r="G48" s="22"/>
      <c r="H48" s="22"/>
      <c r="I48" s="22"/>
      <c r="J48" s="22"/>
      <c r="K48" s="22"/>
      <c r="L48" s="23"/>
    </row>
    <row r="49" spans="1:12" s="11" customFormat="1" ht="20.100000000000001" customHeight="1" x14ac:dyDescent="0.3">
      <c r="A49" s="26">
        <v>5</v>
      </c>
      <c r="B49" s="19" t="s">
        <v>32</v>
      </c>
      <c r="C49" s="19"/>
      <c r="D49" s="25"/>
      <c r="E49" s="21"/>
      <c r="F49" s="22"/>
      <c r="G49" s="22"/>
      <c r="H49" s="22"/>
      <c r="I49" s="22"/>
      <c r="J49" s="22"/>
      <c r="K49" s="22"/>
      <c r="L49" s="23"/>
    </row>
    <row r="50" spans="1:12" s="11" customFormat="1" ht="20.100000000000001" customHeight="1" x14ac:dyDescent="0.3">
      <c r="A50" s="26">
        <v>6</v>
      </c>
      <c r="B50" s="18" t="s">
        <v>8</v>
      </c>
      <c r="C50" s="19" t="s">
        <v>7</v>
      </c>
      <c r="D50" s="25">
        <f t="shared" ref="D50:K52" si="6">D39</f>
        <v>2</v>
      </c>
      <c r="E50" s="21">
        <f t="shared" si="6"/>
        <v>50500</v>
      </c>
      <c r="F50" s="22">
        <f t="shared" si="6"/>
        <v>0</v>
      </c>
      <c r="G50" s="22">
        <f t="shared" si="6"/>
        <v>0</v>
      </c>
      <c r="H50" s="22">
        <f t="shared" si="6"/>
        <v>0</v>
      </c>
      <c r="I50" s="22">
        <f t="shared" si="6"/>
        <v>50</v>
      </c>
      <c r="J50" s="22">
        <f t="shared" si="6"/>
        <v>101000</v>
      </c>
      <c r="K50" s="22">
        <f t="shared" si="6"/>
        <v>5050000</v>
      </c>
      <c r="L50" s="23"/>
    </row>
    <row r="51" spans="1:12" s="11" customFormat="1" ht="30.75" customHeight="1" x14ac:dyDescent="0.3">
      <c r="A51" s="27"/>
      <c r="B51" s="19"/>
      <c r="C51" s="19" t="s">
        <v>18</v>
      </c>
      <c r="D51" s="25">
        <v>0</v>
      </c>
      <c r="E51" s="21">
        <f t="shared" si="6"/>
        <v>50500</v>
      </c>
      <c r="F51" s="22">
        <f t="shared" si="6"/>
        <v>0</v>
      </c>
      <c r="G51" s="22">
        <f t="shared" si="6"/>
        <v>30000</v>
      </c>
      <c r="H51" s="22">
        <f t="shared" si="6"/>
        <v>1</v>
      </c>
      <c r="I51" s="22">
        <f t="shared" si="6"/>
        <v>50</v>
      </c>
      <c r="J51" s="22">
        <v>30000</v>
      </c>
      <c r="K51" s="22">
        <f>I51*J51</f>
        <v>1500000</v>
      </c>
      <c r="L51" s="23"/>
    </row>
    <row r="52" spans="1:12" s="11" customFormat="1" ht="20.100000000000001" customHeight="1" x14ac:dyDescent="0.3">
      <c r="A52" s="27"/>
      <c r="B52" s="19"/>
      <c r="C52" s="19" t="s">
        <v>19</v>
      </c>
      <c r="D52" s="25">
        <v>0</v>
      </c>
      <c r="E52" s="21">
        <f t="shared" si="6"/>
        <v>50500</v>
      </c>
      <c r="F52" s="22">
        <f t="shared" si="6"/>
        <v>0</v>
      </c>
      <c r="G52" s="22">
        <f t="shared" si="6"/>
        <v>0</v>
      </c>
      <c r="H52" s="22">
        <f t="shared" si="6"/>
        <v>1</v>
      </c>
      <c r="I52" s="22">
        <f t="shared" si="6"/>
        <v>100</v>
      </c>
      <c r="J52" s="22">
        <f>D52*E52</f>
        <v>0</v>
      </c>
      <c r="K52" s="22">
        <f>J52*I52</f>
        <v>0</v>
      </c>
      <c r="L52" s="23"/>
    </row>
    <row r="53" spans="1:12" s="11" customFormat="1" ht="19.5" customHeight="1" x14ac:dyDescent="0.3">
      <c r="A53" s="28"/>
      <c r="B53" s="19"/>
      <c r="C53" s="19" t="s">
        <v>5</v>
      </c>
      <c r="D53" s="25"/>
      <c r="E53" s="21"/>
      <c r="F53" s="22"/>
      <c r="G53" s="22"/>
      <c r="H53" s="22"/>
      <c r="I53" s="22"/>
      <c r="J53" s="22"/>
      <c r="K53" s="22"/>
      <c r="L53" s="23"/>
    </row>
    <row r="54" spans="1:12" s="11" customFormat="1" ht="19.5" customHeight="1" thickBot="1" x14ac:dyDescent="0.35">
      <c r="A54" s="29"/>
      <c r="B54" s="66" t="s">
        <v>1</v>
      </c>
      <c r="C54" s="67"/>
      <c r="D54" s="30"/>
      <c r="E54" s="31"/>
      <c r="F54" s="31"/>
      <c r="G54" s="31"/>
      <c r="H54" s="31"/>
      <c r="I54" s="31"/>
      <c r="J54" s="31"/>
      <c r="K54" s="31">
        <f>SUM(K37:K53)</f>
        <v>1396250000</v>
      </c>
      <c r="L54" s="32"/>
    </row>
    <row r="55" spans="1:12" s="11" customFormat="1" ht="41.25" customHeight="1" x14ac:dyDescent="0.3">
      <c r="A55" s="9" t="s">
        <v>12</v>
      </c>
      <c r="B55" s="65" t="s">
        <v>25</v>
      </c>
      <c r="C55" s="65"/>
      <c r="D55" s="65"/>
      <c r="E55" s="65"/>
      <c r="F55" s="65"/>
      <c r="G55" s="65"/>
      <c r="H55" s="65"/>
      <c r="I55" s="65"/>
      <c r="J55" s="65"/>
      <c r="K55" s="65"/>
      <c r="L55" s="65"/>
    </row>
    <row r="56" spans="1:12" s="36" customFormat="1" ht="15.6" x14ac:dyDescent="0.3"/>
    <row r="57" spans="1:12" s="36" customFormat="1" ht="15.6" x14ac:dyDescent="0.3"/>
    <row r="58" spans="1:12" s="36" customFormat="1" ht="15.6" x14ac:dyDescent="0.3"/>
    <row r="59" spans="1:12" s="36" customFormat="1" ht="15.6" x14ac:dyDescent="0.3"/>
    <row r="60" spans="1:12" s="36" customFormat="1" ht="15.6" x14ac:dyDescent="0.3"/>
    <row r="61" spans="1:12" s="36" customFormat="1" ht="15.6" x14ac:dyDescent="0.3"/>
    <row r="62" spans="1:12" s="36" customFormat="1" ht="15.6" x14ac:dyDescent="0.3"/>
    <row r="63" spans="1:12" s="36" customFormat="1" ht="15.6" x14ac:dyDescent="0.3"/>
    <row r="64" spans="1:12" s="36" customFormat="1" ht="15.6" x14ac:dyDescent="0.3"/>
    <row r="65" spans="11:12" s="36" customFormat="1" ht="15.6" x14ac:dyDescent="0.3"/>
    <row r="66" spans="11:12" s="36" customFormat="1" ht="15.6" x14ac:dyDescent="0.3"/>
    <row r="67" spans="11:12" s="36" customFormat="1" ht="15.6" x14ac:dyDescent="0.3"/>
    <row r="68" spans="11:12" s="36" customFormat="1" ht="15.6" x14ac:dyDescent="0.3"/>
    <row r="69" spans="11:12" s="36" customFormat="1" ht="15.6" x14ac:dyDescent="0.3"/>
    <row r="70" spans="11:12" s="36" customFormat="1" ht="15.6" x14ac:dyDescent="0.3"/>
    <row r="71" spans="11:12" s="36" customFormat="1" ht="15.6" x14ac:dyDescent="0.3"/>
    <row r="72" spans="11:12" s="36" customFormat="1" ht="15.6" x14ac:dyDescent="0.3"/>
    <row r="73" spans="11:12" s="36" customFormat="1" ht="15.6" x14ac:dyDescent="0.3"/>
    <row r="74" spans="11:12" s="36" customFormat="1" ht="15.6" x14ac:dyDescent="0.3"/>
    <row r="75" spans="11:12" s="36" customFormat="1" ht="15.6" x14ac:dyDescent="0.3"/>
    <row r="76" spans="11:12" s="36" customFormat="1" ht="15.6" x14ac:dyDescent="0.3"/>
    <row r="77" spans="11:12" s="36" customFormat="1" ht="15.6" x14ac:dyDescent="0.3"/>
    <row r="78" spans="11:12" s="36" customFormat="1" ht="15.6" x14ac:dyDescent="0.3"/>
    <row r="79" spans="11:12" s="36" customFormat="1" ht="15.6" x14ac:dyDescent="0.3"/>
    <row r="80" spans="11:12" s="36" customFormat="1" ht="15.6" x14ac:dyDescent="0.3">
      <c r="K80" s="46"/>
      <c r="L80" s="46"/>
    </row>
    <row r="81" spans="1:12" s="36" customFormat="1" ht="15.6" x14ac:dyDescent="0.3">
      <c r="K81" s="46"/>
      <c r="L81" s="46"/>
    </row>
    <row r="82" spans="1:12" s="36" customFormat="1" ht="15.6" x14ac:dyDescent="0.3">
      <c r="K82" s="46"/>
      <c r="L82" s="46"/>
    </row>
    <row r="83" spans="1:12" s="36" customFormat="1" ht="15.6" x14ac:dyDescent="0.3">
      <c r="K83" s="42">
        <f>$K$31</f>
        <v>1427950000</v>
      </c>
      <c r="L83" s="37"/>
    </row>
    <row r="84" spans="1:12" s="36" customFormat="1" ht="15.6" x14ac:dyDescent="0.3">
      <c r="K84" s="42">
        <f>$K$54</f>
        <v>1396250000</v>
      </c>
      <c r="L84" s="38"/>
    </row>
    <row r="85" spans="1:12" s="36" customFormat="1" ht="15.6" x14ac:dyDescent="0.3">
      <c r="K85" s="42">
        <f>K83-K84</f>
        <v>31700000</v>
      </c>
      <c r="L85" s="38">
        <f>K85/K83*100%</f>
        <v>2.2199656850730068E-2</v>
      </c>
    </row>
    <row r="86" spans="1:12" s="36" customFormat="1" ht="15.6" x14ac:dyDescent="0.3">
      <c r="K86" s="37"/>
      <c r="L86" s="38">
        <f>K84/K83*100%</f>
        <v>0.97780034314926989</v>
      </c>
    </row>
    <row r="87" spans="1:12" s="36" customFormat="1" ht="15.6" x14ac:dyDescent="0.3">
      <c r="K87" s="46"/>
      <c r="L87" s="46"/>
    </row>
    <row r="88" spans="1:12" s="11" customFormat="1" ht="20.100000000000001" customHeight="1" x14ac:dyDescent="0.3">
      <c r="A88" s="33"/>
      <c r="B88" s="43"/>
      <c r="C88" s="44"/>
      <c r="D88" s="44"/>
      <c r="E88" s="44"/>
      <c r="F88" s="44"/>
    </row>
    <row r="89" spans="1:12" s="11" customFormat="1" ht="20.100000000000001" customHeight="1" x14ac:dyDescent="0.3">
      <c r="A89" s="33"/>
      <c r="B89" s="43"/>
      <c r="C89" s="45"/>
      <c r="D89" s="45"/>
      <c r="E89" s="45"/>
      <c r="F89" s="45"/>
    </row>
    <row r="90" spans="1:12" s="11" customFormat="1" ht="20.100000000000001" customHeight="1" x14ac:dyDescent="0.3">
      <c r="A90" s="33"/>
      <c r="B90" s="41"/>
      <c r="C90" s="8"/>
      <c r="D90" s="39"/>
      <c r="E90" s="40"/>
      <c r="F90" s="8"/>
      <c r="G90" s="8"/>
    </row>
    <row r="91" spans="1:12" ht="20.100000000000001" customHeight="1" x14ac:dyDescent="0.3">
      <c r="B91" s="41"/>
    </row>
    <row r="200" spans="2:11" ht="20.100000000000001" customHeight="1" x14ac:dyDescent="0.3">
      <c r="B200" s="68"/>
      <c r="C200" s="68"/>
      <c r="D200" s="68"/>
      <c r="E200" s="68"/>
      <c r="F200" s="68"/>
      <c r="G200" s="68"/>
      <c r="H200" s="68"/>
      <c r="I200" s="68"/>
      <c r="J200" s="68"/>
      <c r="K200" s="68"/>
    </row>
    <row r="201" spans="2:11" ht="20.100000000000001" customHeight="1" x14ac:dyDescent="0.3">
      <c r="B201" s="68"/>
      <c r="C201" s="68"/>
      <c r="D201" s="68"/>
      <c r="E201" s="68"/>
      <c r="F201" s="68"/>
      <c r="G201" s="68"/>
      <c r="H201" s="68"/>
      <c r="I201" s="68"/>
      <c r="J201" s="68"/>
      <c r="K201" s="68"/>
    </row>
    <row r="202" spans="2:11" ht="20.100000000000001" customHeight="1" x14ac:dyDescent="0.3">
      <c r="B202" s="68"/>
      <c r="C202" s="68"/>
      <c r="D202" s="68"/>
      <c r="E202" s="68"/>
      <c r="F202" s="68"/>
      <c r="G202" s="68"/>
      <c r="H202" s="68"/>
      <c r="I202" s="68"/>
      <c r="J202" s="68"/>
      <c r="K202" s="68"/>
    </row>
    <row r="203" spans="2:11" ht="20.100000000000001" customHeight="1" x14ac:dyDescent="0.3">
      <c r="B203" s="68"/>
      <c r="C203" s="68"/>
      <c r="D203" s="68"/>
      <c r="E203" s="68"/>
      <c r="F203" s="68"/>
      <c r="G203" s="68"/>
      <c r="H203" s="68"/>
      <c r="I203" s="68"/>
      <c r="J203" s="68"/>
      <c r="K203" s="68"/>
    </row>
    <row r="204" spans="2:11" ht="20.100000000000001" customHeight="1" x14ac:dyDescent="0.3">
      <c r="B204" s="68"/>
      <c r="C204" s="68"/>
      <c r="D204" s="68"/>
      <c r="E204" s="68"/>
      <c r="F204" s="68"/>
      <c r="G204" s="68"/>
      <c r="H204" s="68"/>
      <c r="I204" s="68"/>
      <c r="J204" s="68"/>
      <c r="K204" s="68"/>
    </row>
    <row r="205" spans="2:11" ht="20.100000000000001" customHeight="1" x14ac:dyDescent="0.3">
      <c r="B205" s="68"/>
      <c r="C205" s="68"/>
      <c r="D205" s="68"/>
      <c r="E205" s="68"/>
      <c r="F205" s="68"/>
      <c r="G205" s="68"/>
      <c r="H205" s="68"/>
      <c r="I205" s="68"/>
      <c r="J205" s="68"/>
      <c r="K205" s="68"/>
    </row>
  </sheetData>
  <mergeCells count="12">
    <mergeCell ref="B10:K10"/>
    <mergeCell ref="B54:C54"/>
    <mergeCell ref="B200:K205"/>
    <mergeCell ref="I5:K6"/>
    <mergeCell ref="B5:C6"/>
    <mergeCell ref="B33:L33"/>
    <mergeCell ref="B55:L55"/>
    <mergeCell ref="B1:K1"/>
    <mergeCell ref="B2:K2"/>
    <mergeCell ref="B3:K3"/>
    <mergeCell ref="B8:K8"/>
    <mergeCell ref="B9:K9"/>
  </mergeCells>
  <phoneticPr fontId="1" type="noConversion"/>
  <printOptions horizontalCentered="1" verticalCentered="1"/>
  <pageMargins left="0.196850393700787" right="0.23622047244094499" top="0.27559055118110198" bottom="0.31496062992126" header="0.27559055118110198" footer="0.31496062992126"/>
  <pageSetup paperSize="9" scale="88" orientation="landscape" r:id="rId1"/>
  <headerFooter>
    <oddFooter xml:space="preserve">&amp;R&amp;".VnTime,Regular"&amp;14 2         </oddFooter>
  </headerFooter>
  <rowBreaks count="2" manualBreakCount="2">
    <brk id="32" max="16383" man="1"/>
    <brk id="5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TÍNH TOÁN CHI PHÍ</vt:lpstr>
    </vt:vector>
  </TitlesOfParts>
  <Company>DAI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Hong</dc:creator>
  <cp:lastModifiedBy>Nguyễn Khánh</cp:lastModifiedBy>
  <cp:lastPrinted>2025-08-02T17:51:36Z</cp:lastPrinted>
  <dcterms:created xsi:type="dcterms:W3CDTF">2009-12-17T01:25:31Z</dcterms:created>
  <dcterms:modified xsi:type="dcterms:W3CDTF">2025-08-02T19:34:31Z</dcterms:modified>
</cp:coreProperties>
</file>